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domartien\My Cloud\ATEM\TP\Excel 2010\TP Formules\TP2\"/>
    </mc:Choice>
  </mc:AlternateContent>
  <xr:revisionPtr revIDLastSave="0" documentId="13_ncr:1_{D5BF5F77-7585-4DBB-8BE1-712874132097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Consignes" sheetId="1" r:id="rId1"/>
    <sheet name="Facture à compléter" sheetId="2" r:id="rId2"/>
    <sheet name="Facture finalisée" sheetId="3" r:id="rId3"/>
    <sheet name="Corrigé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dulte">[1]X7O!$C$19</definedName>
    <definedName name="BD">[2]LireTCD!$A$4:$D$11</definedName>
    <definedName name="BRUT">[1]X7E!$F$24</definedName>
    <definedName name="deb">'[2]Planning auto'!$B$5:$B$9</definedName>
    <definedName name="dur">'[2]Planning auto'!$C$5:$C$9</definedName>
    <definedName name="Excel_BuiltIn_Print_Area">Corrigé!$A:$G</definedName>
    <definedName name="jeune">[1]X7O!$C$18</definedName>
    <definedName name="jour">'[2]Planning auto'!$D$4:$P$4</definedName>
    <definedName name="ListeNoms">'[3]LireTCD_Excel-FR'!$A$22:$A$25</definedName>
    <definedName name="ListeNoms_1">'[3]LireTCD_Excel-FR'!$A$22:$A$25</definedName>
    <definedName name="ListeNoms_2">'[3]LireTCD_Excel-FR'!$A$22:$A$25</definedName>
    <definedName name="ListeNoms_3">'[4]LireTCD_Excel-FR'!$A$22:$A$25</definedName>
    <definedName name="Region">'[3]LireTCD_Excel-FR'!$B$22:$B$25</definedName>
    <definedName name="Region_1">'[3]LireTCD_Excel-FR'!$B$22:$B$25</definedName>
    <definedName name="Region_2">'[3]LireTCD_Excel-FR'!$B$22:$B$25</definedName>
    <definedName name="Region_3">'[4]LireTCD_Excel-FR'!$B$22:$B$25</definedName>
    <definedName name="salaire_brut">[5]Paye!$E$25</definedName>
    <definedName name="salaire_brut_1">[5]Paye!$E$25</definedName>
    <definedName name="salaire_brut_2">[5]Paye!$E$25</definedName>
    <definedName name="salaire_brut_3">[6]Paye!$E$25</definedName>
    <definedName name="senor">[1]X7O!$C$20</definedName>
    <definedName name="TCD">[2]LireTCD!$F$4:$L$22</definedName>
    <definedName name="Zone2">[2]X28B!$C$2:$M$57</definedName>
  </definedNames>
  <calcPr calcId="181029"/>
</workbook>
</file>

<file path=xl/calcChain.xml><?xml version="1.0" encoding="utf-8"?>
<calcChain xmlns="http://schemas.openxmlformats.org/spreadsheetml/2006/main">
  <c r="C9" i="4" l="1"/>
  <c r="B7" i="4" s="1"/>
  <c r="E20" i="4"/>
  <c r="F20" i="4" s="1"/>
  <c r="E21" i="4"/>
  <c r="F21" i="4" s="1"/>
  <c r="E22" i="4"/>
  <c r="F22" i="4" s="1"/>
  <c r="G22" i="4" s="1"/>
  <c r="E23" i="4"/>
  <c r="F23" i="4"/>
  <c r="G23" i="4"/>
  <c r="E24" i="4"/>
  <c r="F24" i="4" s="1"/>
  <c r="E25" i="4"/>
  <c r="F25" i="4" s="1"/>
  <c r="E26" i="4"/>
  <c r="F26" i="4"/>
  <c r="E27" i="4"/>
  <c r="F27" i="4" s="1"/>
  <c r="E28" i="4"/>
  <c r="F28" i="4"/>
  <c r="G28" i="4" s="1"/>
  <c r="E29" i="4"/>
  <c r="F29" i="4"/>
  <c r="G29" i="4" s="1"/>
  <c r="E30" i="4"/>
  <c r="F30" i="4" s="1"/>
  <c r="E31" i="4"/>
  <c r="F31" i="4"/>
  <c r="G31" i="4"/>
  <c r="F34" i="4"/>
  <c r="F36" i="4"/>
  <c r="C9" i="3"/>
  <c r="B7" i="3" s="1"/>
  <c r="G26" i="4"/>
  <c r="G21" i="4" l="1"/>
  <c r="G41" i="4"/>
  <c r="G40" i="4"/>
  <c r="G42" i="4" s="1"/>
  <c r="G20" i="4"/>
  <c r="G24" i="4"/>
  <c r="G30" i="4"/>
  <c r="G27" i="4"/>
  <c r="G25" i="4"/>
  <c r="G32" i="4" l="1"/>
  <c r="G34" i="4" l="1"/>
  <c r="G33" i="4"/>
  <c r="G35" i="4" s="1"/>
  <c r="G36" i="4" l="1"/>
  <c r="G37" i="4" s="1"/>
</calcChain>
</file>

<file path=xl/sharedStrings.xml><?xml version="1.0" encoding="utf-8"?>
<sst xmlns="http://schemas.openxmlformats.org/spreadsheetml/2006/main" count="173" uniqueCount="70">
  <si>
    <t>MICROSOFT EXCEL</t>
  </si>
  <si>
    <t>FACTURE KIBRICOL</t>
  </si>
  <si>
    <t>OBJECTIF</t>
  </si>
  <si>
    <t>Automatiser la facture</t>
  </si>
  <si>
    <t>NIVEAU</t>
  </si>
  <si>
    <t>Avancé</t>
  </si>
  <si>
    <t>SUJET ABORDES</t>
  </si>
  <si>
    <t>Calculs arithmétiques</t>
  </si>
  <si>
    <t>Fonctions conditionnelles simples</t>
  </si>
  <si>
    <t>Formule de concaténation</t>
  </si>
  <si>
    <t>Fonctions AUJOURDHUI() GAUCHE() et MAJUSCULE()</t>
  </si>
  <si>
    <t>Liste déroulante dans une cellule</t>
  </si>
  <si>
    <t>Zone de groupe avec bouton d'options</t>
  </si>
  <si>
    <t>Protection de la feuille et des cellules</t>
  </si>
  <si>
    <t>ENONCE</t>
  </si>
  <si>
    <t>Dans les cellules oranges de la feuille "Facture à compléter", effectuer les formules ou mettre en place les fonctionnalités permettant de:</t>
  </si>
  <si>
    <t>Automatiser la numérotation de la facture qui devra être composée des éléments suivants:
    - 3 premières lettres du nom du client en majuscules
    - code postal du client
    - date de la facture au format standard</t>
  </si>
  <si>
    <t>Dans la cellule C9, écrire une formule permettant de faire apparaître la date du jour</t>
  </si>
  <si>
    <t>Dans la cellule F11, mettre en place une liste déroulante proposant les valeurs OUI ou NON.</t>
  </si>
  <si>
    <t>Dans la zone orange sous le corps de la facture, créer une zone de groupe contenant 3 options de paiement: espèces, carte bancaire ou traite à 30 jours.
La cellule C40 devra faire apparaître le code 1, 2 ou 3 en fonction du type de paiement sélectionné dans la zone de groupe.</t>
  </si>
  <si>
    <t>Dans la cellule F34, faire apparaître automatique 10% de remise pour les artisans.</t>
  </si>
  <si>
    <t>Dans la cellule F36, faire apparaître 2% pour les paiements au comptant.</t>
  </si>
  <si>
    <t>Effectuer toutes les formules de calculs commerciaux nécessaires à la facture.</t>
  </si>
  <si>
    <t>Protéger les cellules et la feuille contre de mauvaises manipulations.</t>
  </si>
  <si>
    <t>Kibrikol</t>
  </si>
  <si>
    <t>12, rue des entrepreneurs</t>
  </si>
  <si>
    <t>35200 Viroflay</t>
  </si>
  <si>
    <t>FACTURE</t>
  </si>
  <si>
    <t>N°</t>
  </si>
  <si>
    <t>Date:</t>
  </si>
  <si>
    <t>Nom du client:</t>
  </si>
  <si>
    <t>Duquert</t>
  </si>
  <si>
    <t>Artisan:</t>
  </si>
  <si>
    <t>Adresse:</t>
  </si>
  <si>
    <t>3bis allée des anémones</t>
  </si>
  <si>
    <t>2ème étage</t>
  </si>
  <si>
    <t>Code postal</t>
  </si>
  <si>
    <t>Ville</t>
  </si>
  <si>
    <t>Montpellier</t>
  </si>
  <si>
    <t>Code TVA</t>
  </si>
  <si>
    <t>Désignation de l'article</t>
  </si>
  <si>
    <t>Quantité</t>
  </si>
  <si>
    <t>PU HT</t>
  </si>
  <si>
    <t>Total HT</t>
  </si>
  <si>
    <t>TVA</t>
  </si>
  <si>
    <t>Total TTC</t>
  </si>
  <si>
    <t>A</t>
  </si>
  <si>
    <t>Piles alcalines</t>
  </si>
  <si>
    <t>B</t>
  </si>
  <si>
    <t>Lampes</t>
  </si>
  <si>
    <t>Douilles</t>
  </si>
  <si>
    <t>Fil électrique (au mètre)</t>
  </si>
  <si>
    <t>Prises mâles</t>
  </si>
  <si>
    <t>Montant total TTC</t>
  </si>
  <si>
    <t>Frais de livraison</t>
  </si>
  <si>
    <t>Remise</t>
  </si>
  <si>
    <t>Net commercial</t>
  </si>
  <si>
    <t>Escompte</t>
  </si>
  <si>
    <t>Total à payer</t>
  </si>
  <si>
    <t>CodeTVA</t>
  </si>
  <si>
    <t>Taux</t>
  </si>
  <si>
    <t>Total</t>
  </si>
  <si>
    <t>Code paiement:</t>
  </si>
  <si>
    <t>Montant total TVA:</t>
  </si>
  <si>
    <t>Escompte de 2% pour tout paiement comptant.</t>
  </si>
  <si>
    <t>Frais de livraison de 10 €. Offerts à partir de 100 €</t>
  </si>
  <si>
    <t>Remise de 10% systématiquement accordée aux artisans.</t>
  </si>
  <si>
    <t xml:space="preserve">  </t>
  </si>
  <si>
    <t>NON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</si>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</sst>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\$* #,##0.00_);_(\$* \(#,##0.00\);_(\$* \-??_);_(@_)"/>
    <numFmt numFmtId="165" formatCode="#,##0.00&quot; F&quot;"/>
    <numFmt numFmtId="166" formatCode="_-* #,##0.00\ [$€-1]_-;\-* #,##0.00\ [$€-1]_-;_-* \-??\ [$€-1]_-"/>
    <numFmt numFmtId="167" formatCode="_-* #,##0.00&quot; €&quot;_-;\-* #,##0.00&quot; €&quot;_-;_-* \-??&quot; €&quot;_-;_-@_-"/>
  </numFmts>
  <fonts count="28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24"/>
      <name val="Bodoni MT Black"/>
      <family val="1"/>
    </font>
    <font>
      <i/>
      <sz val="16"/>
      <name val="Bodoni MT Black"/>
      <family val="1"/>
    </font>
    <font>
      <sz val="16"/>
      <name val="Arial"/>
      <family val="2"/>
    </font>
    <font>
      <sz val="22"/>
      <color indexed="9"/>
      <name val="Bodoni MT Black"/>
      <family val="1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4"/>
      <name val="Amazone BT"/>
      <family val="4"/>
    </font>
    <font>
      <i/>
      <sz val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sz val="8"/>
      <color indexed="23"/>
      <name val="Arial"/>
      <family val="2"/>
    </font>
    <font>
      <b/>
      <i/>
      <sz val="11"/>
      <color indexed="23"/>
      <name val="Calibri"/>
      <family val="2"/>
    </font>
    <font>
      <i/>
      <sz val="8"/>
      <name val="Arial"/>
      <family val="2"/>
    </font>
    <font>
      <i/>
      <sz val="8"/>
      <color indexed="23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3"/>
        <bgColor indexed="60"/>
      </patternFill>
    </fill>
    <fill>
      <patternFill patternType="solid">
        <fgColor indexed="21"/>
        <bgColor indexed="38"/>
      </patternFill>
    </fill>
    <fill>
      <patternFill patternType="solid">
        <fgColor indexed="31"/>
        <bgColor indexed="42"/>
      </patternFill>
    </fill>
    <fill>
      <patternFill patternType="solid">
        <fgColor indexed="60"/>
        <bgColor indexed="53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6">
    <xf numFmtId="0" fontId="0" fillId="0" borderId="0"/>
    <xf numFmtId="0" fontId="26" fillId="0" borderId="0" applyFill="0" applyBorder="0" applyAlignment="0" applyProtection="0"/>
    <xf numFmtId="0" fontId="21" fillId="0" borderId="0" applyNumberFormat="0" applyFill="0" applyBorder="0" applyAlignment="0" applyProtection="0"/>
    <xf numFmtId="167" fontId="26" fillId="0" borderId="0" applyFill="0" applyBorder="0" applyAlignment="0" applyProtection="0"/>
    <xf numFmtId="0" fontId="26" fillId="0" borderId="0"/>
    <xf numFmtId="164" fontId="26" fillId="0" borderId="0" applyFill="0" applyBorder="0" applyAlignment="0" applyProtection="0"/>
  </cellStyleXfs>
  <cellXfs count="1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0" fontId="0" fillId="0" borderId="0" xfId="4" applyFont="1" applyAlignment="1">
      <alignment horizontal="left"/>
    </xf>
    <xf numFmtId="0" fontId="7" fillId="0" borderId="0" xfId="4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165" fontId="0" fillId="0" borderId="0" xfId="0" applyNumberForma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right"/>
    </xf>
    <xf numFmtId="0" fontId="14" fillId="2" borderId="0" xfId="0" applyFont="1" applyFill="1" applyAlignment="1">
      <alignment horizontal="left"/>
    </xf>
    <xf numFmtId="0" fontId="0" fillId="0" borderId="0" xfId="0" applyAlignment="1">
      <alignment vertical="center"/>
    </xf>
    <xf numFmtId="165" fontId="15" fillId="0" borderId="0" xfId="0" applyNumberFormat="1" applyFont="1" applyAlignment="1">
      <alignment horizontal="right" vertical="center"/>
    </xf>
    <xf numFmtId="165" fontId="16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165" fontId="16" fillId="0" borderId="3" xfId="0" applyNumberFormat="1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9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165" fontId="20" fillId="3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66" fontId="0" fillId="0" borderId="5" xfId="1" applyNumberFormat="1" applyFont="1" applyFill="1" applyBorder="1" applyAlignment="1" applyProtection="1">
      <alignment horizontal="right" vertical="center"/>
    </xf>
    <xf numFmtId="167" fontId="0" fillId="2" borderId="5" xfId="3" applyFont="1" applyFill="1" applyBorder="1" applyAlignment="1" applyProtection="1">
      <alignment horizontal="right" vertical="center"/>
    </xf>
    <xf numFmtId="167" fontId="0" fillId="2" borderId="4" xfId="3" applyFont="1" applyFill="1" applyBorder="1" applyAlignment="1" applyProtection="1">
      <alignment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166" fontId="0" fillId="4" borderId="6" xfId="1" applyNumberFormat="1" applyFont="1" applyFill="1" applyBorder="1" applyAlignment="1" applyProtection="1">
      <alignment horizontal="right" vertical="center"/>
    </xf>
    <xf numFmtId="167" fontId="0" fillId="5" borderId="6" xfId="3" applyFont="1" applyFill="1" applyBorder="1" applyAlignment="1" applyProtection="1">
      <alignment horizontal="right" vertical="center"/>
    </xf>
    <xf numFmtId="167" fontId="0" fillId="5" borderId="7" xfId="3" applyFont="1" applyFill="1" applyBorder="1" applyAlignment="1" applyProtection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166" fontId="0" fillId="0" borderId="6" xfId="1" applyNumberFormat="1" applyFont="1" applyFill="1" applyBorder="1" applyAlignment="1" applyProtection="1">
      <alignment horizontal="right" vertical="center"/>
    </xf>
    <xf numFmtId="167" fontId="0" fillId="2" borderId="6" xfId="3" applyFont="1" applyFill="1" applyBorder="1" applyAlignment="1" applyProtection="1">
      <alignment horizontal="right" vertical="center"/>
    </xf>
    <xf numFmtId="167" fontId="0" fillId="2" borderId="7" xfId="3" applyFont="1" applyFill="1" applyBorder="1" applyAlignment="1" applyProtection="1">
      <alignment vertical="center"/>
    </xf>
    <xf numFmtId="166" fontId="0" fillId="4" borderId="7" xfId="1" applyNumberFormat="1" applyFont="1" applyFill="1" applyBorder="1" applyAlignment="1" applyProtection="1">
      <alignment horizontal="right" vertical="center"/>
    </xf>
    <xf numFmtId="167" fontId="0" fillId="5" borderId="7" xfId="3" applyFont="1" applyFill="1" applyBorder="1" applyAlignment="1" applyProtection="1">
      <alignment horizontal="right" vertical="center"/>
    </xf>
    <xf numFmtId="166" fontId="0" fillId="0" borderId="7" xfId="1" applyNumberFormat="1" applyFont="1" applyFill="1" applyBorder="1" applyAlignment="1" applyProtection="1">
      <alignment horizontal="right" vertical="center"/>
    </xf>
    <xf numFmtId="167" fontId="0" fillId="2" borderId="7" xfId="3" applyFont="1" applyFill="1" applyBorder="1" applyAlignment="1" applyProtection="1">
      <alignment horizontal="right" vertical="center"/>
    </xf>
    <xf numFmtId="166" fontId="17" fillId="0" borderId="7" xfId="1" applyNumberFormat="1" applyFont="1" applyFill="1" applyBorder="1" applyAlignment="1" applyProtection="1">
      <alignment horizontal="center" vertical="center"/>
    </xf>
    <xf numFmtId="167" fontId="17" fillId="2" borderId="7" xfId="3" applyFont="1" applyFill="1" applyBorder="1" applyAlignment="1" applyProtection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vertical="center"/>
    </xf>
    <xf numFmtId="166" fontId="17" fillId="4" borderId="9" xfId="1" applyNumberFormat="1" applyFont="1" applyFill="1" applyBorder="1" applyAlignment="1" applyProtection="1">
      <alignment horizontal="center" vertical="center"/>
    </xf>
    <xf numFmtId="167" fontId="17" fillId="5" borderId="9" xfId="3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167" fontId="0" fillId="2" borderId="9" xfId="3" applyFont="1" applyFill="1" applyBorder="1" applyAlignment="1" applyProtection="1">
      <alignment horizontal="left" vertical="center"/>
    </xf>
    <xf numFmtId="0" fontId="0" fillId="2" borderId="0" xfId="0" applyFill="1" applyAlignment="1">
      <alignment horizontal="left" vertical="center"/>
    </xf>
    <xf numFmtId="166" fontId="20" fillId="3" borderId="10" xfId="1" applyNumberFormat="1" applyFont="1" applyFill="1" applyBorder="1" applyAlignment="1" applyProtection="1">
      <alignment vertical="center"/>
    </xf>
    <xf numFmtId="166" fontId="20" fillId="3" borderId="11" xfId="1" applyNumberFormat="1" applyFont="1" applyFill="1" applyBorder="1" applyAlignment="1" applyProtection="1">
      <alignment vertical="center"/>
    </xf>
    <xf numFmtId="167" fontId="0" fillId="2" borderId="2" xfId="3" applyFont="1" applyFill="1" applyBorder="1" applyAlignment="1" applyProtection="1">
      <alignment horizontal="left" vertical="center"/>
    </xf>
    <xf numFmtId="0" fontId="20" fillId="3" borderId="2" xfId="0" applyFont="1" applyFill="1" applyBorder="1" applyAlignment="1">
      <alignment horizontal="left" vertical="center"/>
    </xf>
    <xf numFmtId="9" fontId="0" fillId="2" borderId="2" xfId="0" applyNumberFormat="1" applyFill="1" applyBorder="1" applyAlignment="1">
      <alignment horizontal="center" vertical="center"/>
    </xf>
    <xf numFmtId="167" fontId="0" fillId="2" borderId="2" xfId="3" applyFont="1" applyFill="1" applyBorder="1" applyAlignment="1" applyProtection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6" fontId="20" fillId="3" borderId="8" xfId="1" applyNumberFormat="1" applyFont="1" applyFill="1" applyBorder="1" applyAlignment="1" applyProtection="1">
      <alignment vertical="center"/>
    </xf>
    <xf numFmtId="166" fontId="20" fillId="3" borderId="12" xfId="1" applyNumberFormat="1" applyFont="1" applyFill="1" applyBorder="1" applyAlignment="1" applyProtection="1">
      <alignment vertical="center"/>
    </xf>
    <xf numFmtId="167" fontId="1" fillId="2" borderId="12" xfId="3" applyFont="1" applyFill="1" applyBorder="1" applyAlignment="1" applyProtection="1">
      <alignment horizontal="left" vertical="center"/>
    </xf>
    <xf numFmtId="0" fontId="21" fillId="0" borderId="1" xfId="2" applyNumberFormat="1" applyFill="1" applyBorder="1" applyAlignment="1" applyProtection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2" borderId="0" xfId="0" applyFont="1" applyFill="1" applyAlignment="1">
      <alignment horizontal="left" vertical="center"/>
    </xf>
    <xf numFmtId="10" fontId="21" fillId="0" borderId="1" xfId="2" applyNumberFormat="1" applyFill="1" applyBorder="1" applyAlignment="1" applyProtection="1">
      <alignment horizontal="center" vertical="center"/>
    </xf>
    <xf numFmtId="167" fontId="21" fillId="2" borderId="1" xfId="3" applyFont="1" applyFill="1" applyBorder="1" applyAlignment="1" applyProtection="1">
      <alignment horizontal="center" vertical="center"/>
    </xf>
    <xf numFmtId="167" fontId="23" fillId="2" borderId="1" xfId="2" applyNumberFormat="1" applyFont="1" applyFill="1" applyBorder="1" applyAlignment="1" applyProtection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3" fillId="0" borderId="2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66" fontId="0" fillId="0" borderId="5" xfId="1" applyNumberFormat="1" applyFont="1" applyFill="1" applyBorder="1" applyAlignment="1" applyProtection="1">
      <alignment horizontal="right" vertical="center"/>
      <protection locked="0"/>
    </xf>
    <xf numFmtId="167" fontId="0" fillId="0" borderId="5" xfId="3" applyFont="1" applyFill="1" applyBorder="1" applyAlignment="1" applyProtection="1">
      <alignment horizontal="right" vertical="center"/>
    </xf>
    <xf numFmtId="167" fontId="0" fillId="0" borderId="4" xfId="3" applyFont="1" applyFill="1" applyBorder="1" applyAlignment="1" applyProtection="1">
      <alignment vertical="center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vertical="center"/>
      <protection locked="0"/>
    </xf>
    <xf numFmtId="166" fontId="0" fillId="4" borderId="6" xfId="1" applyNumberFormat="1" applyFont="1" applyFill="1" applyBorder="1" applyAlignment="1" applyProtection="1">
      <alignment horizontal="right" vertical="center"/>
      <protection locked="0"/>
    </xf>
    <xf numFmtId="167" fontId="0" fillId="4" borderId="6" xfId="3" applyFont="1" applyFill="1" applyBorder="1" applyAlignment="1" applyProtection="1">
      <alignment horizontal="right" vertical="center"/>
    </xf>
    <xf numFmtId="167" fontId="0" fillId="4" borderId="7" xfId="3" applyFont="1" applyFill="1" applyBorder="1" applyAlignment="1" applyProtection="1">
      <alignment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166" fontId="0" fillId="0" borderId="6" xfId="1" applyNumberFormat="1" applyFont="1" applyFill="1" applyBorder="1" applyAlignment="1" applyProtection="1">
      <alignment horizontal="right" vertical="center"/>
      <protection locked="0"/>
    </xf>
    <xf numFmtId="167" fontId="0" fillId="0" borderId="6" xfId="3" applyFont="1" applyFill="1" applyBorder="1" applyAlignment="1" applyProtection="1">
      <alignment horizontal="right" vertical="center"/>
    </xf>
    <xf numFmtId="167" fontId="0" fillId="0" borderId="7" xfId="3" applyFont="1" applyFill="1" applyBorder="1" applyAlignment="1" applyProtection="1">
      <alignment vertical="center"/>
    </xf>
    <xf numFmtId="166" fontId="0" fillId="4" borderId="7" xfId="1" applyNumberFormat="1" applyFont="1" applyFill="1" applyBorder="1" applyAlignment="1" applyProtection="1">
      <alignment horizontal="right" vertical="center"/>
      <protection locked="0"/>
    </xf>
    <xf numFmtId="167" fontId="0" fillId="4" borderId="7" xfId="3" applyFont="1" applyFill="1" applyBorder="1" applyAlignment="1" applyProtection="1">
      <alignment horizontal="right" vertical="center"/>
    </xf>
    <xf numFmtId="166" fontId="0" fillId="0" borderId="7" xfId="1" applyNumberFormat="1" applyFont="1" applyFill="1" applyBorder="1" applyAlignment="1" applyProtection="1">
      <alignment horizontal="right" vertical="center"/>
      <protection locked="0"/>
    </xf>
    <xf numFmtId="167" fontId="0" fillId="0" borderId="7" xfId="3" applyFont="1" applyFill="1" applyBorder="1" applyAlignment="1" applyProtection="1">
      <alignment horizontal="right" vertical="center"/>
    </xf>
    <xf numFmtId="166" fontId="17" fillId="0" borderId="7" xfId="1" applyNumberFormat="1" applyFont="1" applyFill="1" applyBorder="1" applyAlignment="1" applyProtection="1">
      <alignment horizontal="center" vertical="center"/>
      <protection locked="0"/>
    </xf>
    <xf numFmtId="167" fontId="17" fillId="0" borderId="7" xfId="3" applyFont="1" applyFill="1" applyBorder="1" applyAlignment="1" applyProtection="1">
      <alignment horizontal="center" vertical="center"/>
    </xf>
    <xf numFmtId="0" fontId="17" fillId="4" borderId="8" xfId="0" applyFont="1" applyFill="1" applyBorder="1" applyAlignment="1" applyProtection="1">
      <alignment horizontal="center" vertical="center"/>
      <protection locked="0"/>
    </xf>
    <xf numFmtId="0" fontId="17" fillId="4" borderId="9" xfId="0" applyFont="1" applyFill="1" applyBorder="1" applyAlignment="1" applyProtection="1">
      <alignment vertical="center"/>
      <protection locked="0"/>
    </xf>
    <xf numFmtId="166" fontId="17" fillId="4" borderId="9" xfId="1" applyNumberFormat="1" applyFont="1" applyFill="1" applyBorder="1" applyAlignment="1" applyProtection="1">
      <alignment horizontal="center" vertical="center"/>
      <protection locked="0"/>
    </xf>
    <xf numFmtId="167" fontId="17" fillId="4" borderId="9" xfId="3" applyFont="1" applyFill="1" applyBorder="1" applyAlignment="1" applyProtection="1">
      <alignment horizontal="center" vertical="center"/>
    </xf>
    <xf numFmtId="167" fontId="0" fillId="0" borderId="9" xfId="3" applyFont="1" applyFill="1" applyBorder="1" applyAlignment="1" applyProtection="1">
      <alignment horizontal="left" vertical="center"/>
    </xf>
    <xf numFmtId="167" fontId="0" fillId="0" borderId="2" xfId="3" applyFont="1" applyFill="1" applyBorder="1" applyAlignment="1" applyProtection="1">
      <alignment horizontal="left" vertical="center"/>
    </xf>
    <xf numFmtId="9" fontId="0" fillId="0" borderId="2" xfId="0" applyNumberFormat="1" applyBorder="1" applyAlignment="1">
      <alignment horizontal="center" vertical="center"/>
    </xf>
    <xf numFmtId="167" fontId="0" fillId="0" borderId="2" xfId="3" applyFont="1" applyFill="1" applyBorder="1" applyAlignment="1" applyProtection="1">
      <alignment vertical="center"/>
    </xf>
    <xf numFmtId="167" fontId="1" fillId="0" borderId="12" xfId="3" applyFont="1" applyFill="1" applyBorder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/>
      <protection locked="0"/>
    </xf>
    <xf numFmtId="167" fontId="21" fillId="0" borderId="1" xfId="3" applyFont="1" applyFill="1" applyBorder="1" applyAlignment="1" applyProtection="1">
      <alignment horizontal="center" vertical="center"/>
    </xf>
    <xf numFmtId="167" fontId="23" fillId="0" borderId="1" xfId="2" applyNumberFormat="1" applyFont="1" applyFill="1" applyBorder="1" applyAlignment="1" applyProtection="1">
      <alignment horizontal="center" vertical="center"/>
    </xf>
    <xf numFmtId="0" fontId="22" fillId="0" borderId="0" xfId="0" applyFont="1" applyAlignment="1">
      <alignment horizontal="left" vertical="center"/>
    </xf>
    <xf numFmtId="165" fontId="18" fillId="0" borderId="0" xfId="0" applyNumberFormat="1" applyFont="1" applyAlignment="1">
      <alignment horizontal="left" vertical="top" wrapText="1"/>
    </xf>
    <xf numFmtId="166" fontId="20" fillId="3" borderId="2" xfId="1" applyNumberFormat="1" applyFont="1" applyFill="1" applyBorder="1" applyAlignment="1" applyProtection="1">
      <alignment horizontal="left" vertical="center"/>
    </xf>
    <xf numFmtId="0" fontId="20" fillId="3" borderId="2" xfId="0" applyFont="1" applyFill="1" applyBorder="1" applyAlignment="1">
      <alignment horizontal="left" vertical="center"/>
    </xf>
    <xf numFmtId="0" fontId="21" fillId="0" borderId="1" xfId="2" applyNumberFormat="1" applyFill="1" applyBorder="1" applyAlignment="1" applyProtection="1">
      <alignment horizontal="center" vertical="center"/>
    </xf>
    <xf numFmtId="165" fontId="12" fillId="3" borderId="13" xfId="0" applyNumberFormat="1" applyFont="1" applyFill="1" applyBorder="1" applyAlignment="1">
      <alignment horizontal="center" vertical="center"/>
    </xf>
    <xf numFmtId="14" fontId="14" fillId="2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165" fontId="13" fillId="0" borderId="2" xfId="0" applyNumberFormat="1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165" fontId="13" fillId="0" borderId="2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</cellXfs>
  <cellStyles count="6">
    <cellStyle name="Euro" xfId="1" xr:uid="{00000000-0005-0000-0000-000000000000}"/>
    <cellStyle name="Excel_BuiltIn_Texte explicatif" xfId="2" xr:uid="{00000000-0005-0000-0000-000001000000}"/>
    <cellStyle name="Monétaire" xfId="3" builtinId="4"/>
    <cellStyle name="Normal" xfId="0" builtinId="0"/>
    <cellStyle name="Normal_Adherents" xfId="4" xr:uid="{00000000-0005-0000-0000-000004000000}"/>
    <cellStyle name="Währung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F59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fmlaLink="$C$40"/>
</file>

<file path=xl/ctrlProps/ctrlProp2.xml><?xml version="1.0" encoding="utf-8"?>
<formControlPr xmlns="http://schemas.microsoft.com/office/spreadsheetml/2009/9/main" objectType="Radio" checked="Checked"/>
</file>

<file path=xl/ctrlProps/ctrlProp3.xml><?xml version="1.0" encoding="utf-8"?>
<formControlPr xmlns="http://schemas.microsoft.com/office/spreadsheetml/2009/9/main" objectType="Radio"/>
</file>

<file path=xl/ctrlProps/ctrlProp4.xml><?xml version="1.0" encoding="utf-8"?>
<formControlPr xmlns="http://schemas.microsoft.com/office/spreadsheetml/2009/9/main" objectType="GBox"/>
</file>

<file path=xl/ctrlProps/ctrlProp5.xml><?xml version="1.0" encoding="utf-8"?>
<formControlPr xmlns="http://schemas.microsoft.com/office/spreadsheetml/2009/9/main" objectType="Radio" checked="Checked" firstButton="1" fmlaLink="$C$40"/>
</file>

<file path=xl/ctrlProps/ctrlProp6.xml><?xml version="1.0" encoding="utf-8"?>
<formControlPr xmlns="http://schemas.microsoft.com/office/spreadsheetml/2009/9/main" objectType="Radio"/>
</file>

<file path=xl/ctrlProps/ctrlProp7.xml><?xml version="1.0" encoding="utf-8"?>
<formControlPr xmlns="http://schemas.microsoft.com/office/spreadsheetml/2009/9/main" objectType="Radio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933450</xdr:colOff>
      <xdr:row>0</xdr:row>
      <xdr:rowOff>180975</xdr:rowOff>
    </xdr:from>
    <xdr:to>
      <xdr:col>1</xdr:col>
      <xdr:colOff>1695450</xdr:colOff>
      <xdr:row>2</xdr:row>
      <xdr:rowOff>209550</xdr:rowOff>
    </xdr:to>
    <xdr:pic>
      <xdr:nvPicPr>
        <xdr:cNvPr id="2050" name="Picture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80975"/>
          <a:ext cx="762000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933450</xdr:colOff>
      <xdr:row>0</xdr:row>
      <xdr:rowOff>180975</xdr:rowOff>
    </xdr:from>
    <xdr:to>
      <xdr:col>1</xdr:col>
      <xdr:colOff>1695450</xdr:colOff>
      <xdr:row>2</xdr:row>
      <xdr:rowOff>209550</xdr:rowOff>
    </xdr:to>
    <xdr:pic>
      <xdr:nvPicPr>
        <xdr:cNvPr id="3079" name="Picture 1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80975"/>
          <a:ext cx="762000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419100</xdr:colOff>
          <xdr:row>34</xdr:row>
          <xdr:rowOff>104775</xdr:rowOff>
        </xdr:from>
        <xdr:to>
          <xdr:col>1</xdr:col>
          <xdr:colOff>1371600</xdr:colOff>
          <xdr:row>35</xdr:row>
          <xdr:rowOff>95250</xdr:rowOff>
        </xdr:to>
        <xdr:sp macro="" textlink="">
          <xdr:nvSpPr>
            <xdr:cNvPr id="3075" name="Option Button 2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Espèces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419100</xdr:colOff>
          <xdr:row>35</xdr:row>
          <xdr:rowOff>142875</xdr:rowOff>
        </xdr:from>
        <xdr:to>
          <xdr:col>1</xdr:col>
          <xdr:colOff>1371600</xdr:colOff>
          <xdr:row>36</xdr:row>
          <xdr:rowOff>133350</xdr:rowOff>
        </xdr:to>
        <xdr:sp macro="" textlink="">
          <xdr:nvSpPr>
            <xdr:cNvPr id="3076" name="Option Button 3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Carte bancaire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419100</xdr:colOff>
          <xdr:row>36</xdr:row>
          <xdr:rowOff>200025</xdr:rowOff>
        </xdr:from>
        <xdr:to>
          <xdr:col>1</xdr:col>
          <xdr:colOff>1704975</xdr:colOff>
          <xdr:row>37</xdr:row>
          <xdr:rowOff>200025</xdr:rowOff>
        </xdr:to>
        <xdr:sp macro="" textlink="">
          <xdr:nvSpPr>
            <xdr:cNvPr id="3077" name="Option Button 4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Traite à 30 jours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180975</xdr:rowOff>
    </xdr:from>
    <xdr:to>
      <xdr:col>1</xdr:col>
      <xdr:colOff>771525</xdr:colOff>
      <xdr:row>2</xdr:row>
      <xdr:rowOff>209550</xdr:rowOff>
    </xdr:to>
    <xdr:pic>
      <xdr:nvPicPr>
        <xdr:cNvPr id="4102" name="Picture 1">
          <a:extLst>
            <a:ext uri="{FF2B5EF4-FFF2-40B4-BE49-F238E27FC236}">
              <a16:creationId xmlns:a16="http://schemas.microsoft.com/office/drawing/2014/main" id="{00000000-0008-0000-0300-00000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80975"/>
          <a:ext cx="60007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33</xdr:row>
          <xdr:rowOff>95250</xdr:rowOff>
        </xdr:from>
        <xdr:to>
          <xdr:col>2</xdr:col>
          <xdr:colOff>209550</xdr:colOff>
          <xdr:row>38</xdr:row>
          <xdr:rowOff>114300</xdr:rowOff>
        </xdr:to>
        <xdr:sp macro="" textlink="">
          <xdr:nvSpPr>
            <xdr:cNvPr id="4098" name="Group Box 1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Type de paiement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419100</xdr:colOff>
          <xdr:row>34</xdr:row>
          <xdr:rowOff>104775</xdr:rowOff>
        </xdr:from>
        <xdr:to>
          <xdr:col>2</xdr:col>
          <xdr:colOff>0</xdr:colOff>
          <xdr:row>35</xdr:row>
          <xdr:rowOff>95250</xdr:rowOff>
        </xdr:to>
        <xdr:sp macro="" textlink="">
          <xdr:nvSpPr>
            <xdr:cNvPr id="4099" name="Option Button 2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Espèces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419100</xdr:colOff>
          <xdr:row>35</xdr:row>
          <xdr:rowOff>142875</xdr:rowOff>
        </xdr:from>
        <xdr:to>
          <xdr:col>2</xdr:col>
          <xdr:colOff>0</xdr:colOff>
          <xdr:row>36</xdr:row>
          <xdr:rowOff>133350</xdr:rowOff>
        </xdr:to>
        <xdr:sp macro="" textlink="">
          <xdr:nvSpPr>
            <xdr:cNvPr id="4100" name="Option Button 3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Carte bancaire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419100</xdr:colOff>
          <xdr:row>36</xdr:row>
          <xdr:rowOff>200025</xdr:rowOff>
        </xdr:from>
        <xdr:to>
          <xdr:col>2</xdr:col>
          <xdr:colOff>0</xdr:colOff>
          <xdr:row>37</xdr:row>
          <xdr:rowOff>200025</xdr:rowOff>
        </xdr:to>
        <xdr:sp macro="" textlink="">
          <xdr:nvSpPr>
            <xdr:cNvPr id="4101" name="Option Button 4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Traite à 30 jours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vail/2%20-%20Excel/Exercices/Condi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avail/2%20-%20Excel/Exercices/Perfec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tandard\Mes%20documents\Mes%20fichiers%20re&#231;us\LireTCD_V1.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uvegarde\formation\Documents%20and%20Settings\Standard\Mes%20documents\Mes%20fichiers%20re&#231;us\LireTCD_V1.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/Exercices%20Excel/Exercices%20avanc&#233;s%20EXCEL%202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es%20documents%20professionnels/Excel/Exercices%20Excel/Exercices%20avanc&#233;s%20EXCEL%20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7"/>
      <sheetName val="X7B"/>
      <sheetName val="X7C"/>
      <sheetName val="X7D"/>
      <sheetName val="X7E"/>
      <sheetName val="X7F"/>
      <sheetName val="X7G"/>
      <sheetName val="X7H"/>
      <sheetName val="X7I"/>
      <sheetName val="X7J"/>
      <sheetName val="X7K"/>
      <sheetName val="X7L"/>
      <sheetName val="X7M"/>
      <sheetName val="X7N"/>
      <sheetName val="X7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23"/>
      <sheetName val="X24"/>
      <sheetName val="X25"/>
      <sheetName val="X26"/>
      <sheetName val="X28"/>
      <sheetName val="X28B"/>
      <sheetName val="Planning auto"/>
      <sheetName val="Planning Daniel"/>
      <sheetName val="LireTC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reTCD_Excel-FR"/>
      <sheetName val="LireTCD_Excel-EN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reTCD_Excel-FR"/>
      <sheetName val="LireTCD_Excel-EN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Paye"/>
      <sheetName val="Condition 2"/>
      <sheetName val="Graphes"/>
      <sheetName val="Filtres"/>
      <sheetName val="Tableau croisé"/>
      <sheetName val="Formules simples"/>
      <sheetName val="Formules simples 2"/>
      <sheetName val="Recherche 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Paye"/>
      <sheetName val="Condition 2"/>
      <sheetName val="Graphes"/>
      <sheetName val="Filtres"/>
      <sheetName val="Tableau croisé"/>
      <sheetName val="Formules simples"/>
      <sheetName val="Formules simples 2"/>
      <sheetName val="Recherche 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fitToPage="1"/>
  </sheetPr>
  <dimension ref="A1:B28"/>
  <sheetViews>
    <sheetView showGridLines="0" topLeftCell="A13" workbookViewId="0"/>
  </sheetViews>
  <sheetFormatPr baseColWidth="10" defaultRowHeight="12.75"/>
  <cols>
    <col min="2" max="2" width="94.140625" customWidth="1"/>
  </cols>
  <sheetData>
    <row r="1" spans="1:2">
      <c r="A1" s="1"/>
    </row>
    <row r="2" spans="1:2" ht="18">
      <c r="A2" s="1"/>
      <c r="B2" s="2" t="s">
        <v>0</v>
      </c>
    </row>
    <row r="3" spans="1:2" ht="4.5" customHeight="1">
      <c r="B3" s="3"/>
    </row>
    <row r="4" spans="1:2" ht="20.25">
      <c r="A4" s="1"/>
      <c r="B4" s="4" t="s">
        <v>1</v>
      </c>
    </row>
    <row r="5" spans="1:2" ht="18.75">
      <c r="A5" s="1"/>
      <c r="B5" s="5"/>
    </row>
    <row r="6" spans="1:2">
      <c r="A6" s="6" t="s">
        <v>2</v>
      </c>
      <c r="B6" s="7" t="s">
        <v>3</v>
      </c>
    </row>
    <row r="7" spans="1:2">
      <c r="A7" s="1"/>
      <c r="B7" s="8"/>
    </row>
    <row r="8" spans="1:2">
      <c r="A8" s="6" t="s">
        <v>4</v>
      </c>
      <c r="B8" s="7" t="s">
        <v>5</v>
      </c>
    </row>
    <row r="9" spans="1:2">
      <c r="A9" s="1"/>
    </row>
    <row r="10" spans="1:2">
      <c r="A10" s="6" t="s">
        <v>6</v>
      </c>
    </row>
    <row r="11" spans="1:2">
      <c r="A11" s="6"/>
      <c r="B11" t="s">
        <v>7</v>
      </c>
    </row>
    <row r="12" spans="1:2">
      <c r="A12" s="1"/>
      <c r="B12" t="s">
        <v>8</v>
      </c>
    </row>
    <row r="13" spans="1:2">
      <c r="A13" s="1"/>
      <c r="B13" t="s">
        <v>9</v>
      </c>
    </row>
    <row r="14" spans="1:2">
      <c r="A14" s="1"/>
      <c r="B14" t="s">
        <v>10</v>
      </c>
    </row>
    <row r="15" spans="1:2">
      <c r="A15" s="1"/>
      <c r="B15" t="s">
        <v>11</v>
      </c>
    </row>
    <row r="16" spans="1:2">
      <c r="A16" s="1"/>
      <c r="B16" t="s">
        <v>12</v>
      </c>
    </row>
    <row r="17" spans="1:2">
      <c r="A17" s="1"/>
      <c r="B17" t="s">
        <v>13</v>
      </c>
    </row>
    <row r="18" spans="1:2">
      <c r="A18" s="1"/>
    </row>
    <row r="19" spans="1:2">
      <c r="A19" s="6" t="s">
        <v>14</v>
      </c>
    </row>
    <row r="20" spans="1:2" ht="25.5">
      <c r="A20" s="9"/>
      <c r="B20" s="10" t="s">
        <v>15</v>
      </c>
    </row>
    <row r="21" spans="1:2" ht="51">
      <c r="A21" s="11">
        <v>1</v>
      </c>
      <c r="B21" s="10" t="s">
        <v>16</v>
      </c>
    </row>
    <row r="22" spans="1:2">
      <c r="A22" s="11">
        <v>2</v>
      </c>
      <c r="B22" t="s">
        <v>17</v>
      </c>
    </row>
    <row r="23" spans="1:2">
      <c r="A23" s="11">
        <v>3</v>
      </c>
      <c r="B23" s="10" t="s">
        <v>18</v>
      </c>
    </row>
    <row r="24" spans="1:2" ht="51">
      <c r="A24" s="11">
        <v>4</v>
      </c>
      <c r="B24" s="10" t="s">
        <v>19</v>
      </c>
    </row>
    <row r="25" spans="1:2" ht="15" customHeight="1">
      <c r="A25" s="11">
        <v>5</v>
      </c>
      <c r="B25" s="10" t="s">
        <v>20</v>
      </c>
    </row>
    <row r="26" spans="1:2">
      <c r="A26" s="11">
        <v>6</v>
      </c>
      <c r="B26" s="10" t="s">
        <v>21</v>
      </c>
    </row>
    <row r="27" spans="1:2">
      <c r="A27" s="11">
        <v>7</v>
      </c>
      <c r="B27" s="10" t="s">
        <v>22</v>
      </c>
    </row>
    <row r="28" spans="1:2">
      <c r="A28" s="11">
        <v>8</v>
      </c>
      <c r="B28" s="10" t="s">
        <v>23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>
    <tabColor indexed="44"/>
  </sheetPr>
  <dimension ref="A1:G47"/>
  <sheetViews>
    <sheetView showGridLines="0" zoomScale="110" zoomScaleNormal="110" workbookViewId="0">
      <selection activeCell="A22" sqref="A22"/>
    </sheetView>
  </sheetViews>
  <sheetFormatPr baseColWidth="10" defaultRowHeight="12.75"/>
  <cols>
    <col min="1" max="1" width="6.7109375" customWidth="1"/>
    <col min="2" max="2" width="26.28515625" customWidth="1"/>
    <col min="3" max="3" width="10.5703125" style="12" customWidth="1"/>
    <col min="4" max="6" width="13.42578125" style="12" customWidth="1"/>
    <col min="7" max="7" width="14.7109375" style="13" customWidth="1"/>
  </cols>
  <sheetData>
    <row r="1" spans="1:7" ht="34.5" customHeight="1">
      <c r="C1" s="14" t="s">
        <v>24</v>
      </c>
    </row>
    <row r="2" spans="1:7" ht="22.5" customHeight="1">
      <c r="C2" s="15" t="s">
        <v>25</v>
      </c>
      <c r="D2" s="16"/>
      <c r="E2" s="16"/>
    </row>
    <row r="3" spans="1:7" ht="22.5" customHeight="1">
      <c r="C3" s="15" t="s">
        <v>26</v>
      </c>
      <c r="D3" s="16"/>
      <c r="E3" s="16"/>
    </row>
    <row r="5" spans="1:7" ht="34.5" customHeight="1">
      <c r="A5" s="127" t="s">
        <v>27</v>
      </c>
      <c r="B5" s="127"/>
      <c r="C5" s="127"/>
      <c r="D5" s="127"/>
      <c r="E5" s="127"/>
      <c r="F5" s="127"/>
      <c r="G5" s="127"/>
    </row>
    <row r="6" spans="1:7" ht="5.25" customHeight="1">
      <c r="B6" s="17"/>
      <c r="C6" s="17"/>
      <c r="D6" s="17"/>
      <c r="E6" s="17"/>
      <c r="F6" s="17"/>
      <c r="G6" s="17"/>
    </row>
    <row r="7" spans="1:7" ht="17.25" customHeight="1">
      <c r="A7" s="18" t="s">
        <v>28</v>
      </c>
      <c r="B7" s="19"/>
      <c r="D7" s="17"/>
    </row>
    <row r="8" spans="1:7" ht="16.5" customHeight="1">
      <c r="B8" s="17"/>
      <c r="C8" s="17"/>
      <c r="D8" s="17"/>
      <c r="E8" s="17"/>
      <c r="F8" s="17"/>
      <c r="G8" s="17"/>
    </row>
    <row r="9" spans="1:7" s="20" customFormat="1" ht="17.25" customHeight="1">
      <c r="B9" s="21" t="s">
        <v>29</v>
      </c>
      <c r="C9" s="128"/>
      <c r="D9" s="128"/>
      <c r="E9" s="22"/>
    </row>
    <row r="10" spans="1:7" s="20" customFormat="1" ht="5.25" customHeight="1">
      <c r="B10" s="23"/>
      <c r="C10" s="24"/>
      <c r="D10" s="24"/>
      <c r="E10" s="22"/>
      <c r="F10" s="22"/>
      <c r="G10" s="23"/>
    </row>
    <row r="11" spans="1:7" s="20" customFormat="1" ht="17.25" customHeight="1">
      <c r="B11" s="21" t="s">
        <v>30</v>
      </c>
      <c r="C11" s="129" t="s">
        <v>31</v>
      </c>
      <c r="D11" s="129"/>
      <c r="E11" s="21" t="s">
        <v>32</v>
      </c>
      <c r="F11" s="26"/>
      <c r="G11" s="27"/>
    </row>
    <row r="12" spans="1:7" s="20" customFormat="1" ht="5.25" customHeight="1">
      <c r="C12" s="28"/>
      <c r="D12" s="24"/>
      <c r="E12" s="22"/>
      <c r="F12" s="22"/>
      <c r="G12" s="27"/>
    </row>
    <row r="13" spans="1:7" s="20" customFormat="1" ht="17.25" customHeight="1">
      <c r="B13" s="21" t="s">
        <v>33</v>
      </c>
      <c r="C13" s="130" t="s">
        <v>34</v>
      </c>
      <c r="D13" s="130"/>
      <c r="E13" s="130"/>
      <c r="F13" s="130"/>
      <c r="G13" s="27"/>
    </row>
    <row r="14" spans="1:7" s="20" customFormat="1" ht="5.25" customHeight="1">
      <c r="B14" s="21"/>
      <c r="C14" s="28"/>
      <c r="D14" s="28"/>
      <c r="E14" s="29"/>
      <c r="F14" s="29"/>
      <c r="G14" s="27"/>
    </row>
    <row r="15" spans="1:7" s="20" customFormat="1" ht="17.25" customHeight="1">
      <c r="C15" s="130" t="s">
        <v>35</v>
      </c>
      <c r="D15" s="130"/>
      <c r="E15" s="130"/>
      <c r="F15" s="130"/>
      <c r="G15" s="27"/>
    </row>
    <row r="16" spans="1:7" s="20" customFormat="1" ht="5.25" customHeight="1">
      <c r="C16" s="30"/>
      <c r="D16" s="24"/>
      <c r="E16" s="31"/>
      <c r="F16" s="31"/>
      <c r="G16" s="27"/>
    </row>
    <row r="17" spans="1:7" s="20" customFormat="1" ht="17.25" customHeight="1">
      <c r="B17" s="32" t="s">
        <v>36</v>
      </c>
      <c r="C17" s="25">
        <v>34000</v>
      </c>
      <c r="D17" s="33" t="s">
        <v>37</v>
      </c>
      <c r="E17" s="131" t="s">
        <v>38</v>
      </c>
      <c r="F17" s="131"/>
      <c r="G17" s="27"/>
    </row>
    <row r="18" spans="1:7" ht="16.5" customHeight="1">
      <c r="B18" s="123"/>
      <c r="C18" s="123"/>
      <c r="D18" s="123"/>
      <c r="E18" s="123"/>
      <c r="F18" s="123"/>
      <c r="G18" s="123"/>
    </row>
    <row r="19" spans="1:7" s="20" customFormat="1" ht="30" customHeight="1">
      <c r="A19" s="34" t="s">
        <v>39</v>
      </c>
      <c r="B19" s="35" t="s">
        <v>40</v>
      </c>
      <c r="C19" s="36" t="s">
        <v>41</v>
      </c>
      <c r="D19" s="36" t="s">
        <v>42</v>
      </c>
      <c r="E19" s="37" t="s">
        <v>43</v>
      </c>
      <c r="F19" s="37" t="s">
        <v>44</v>
      </c>
      <c r="G19" s="38" t="s">
        <v>45</v>
      </c>
    </row>
    <row r="20" spans="1:7" s="20" customFormat="1" ht="17.25" customHeight="1">
      <c r="A20" s="39" t="s">
        <v>46</v>
      </c>
      <c r="B20" s="40" t="s">
        <v>47</v>
      </c>
      <c r="C20" s="39">
        <v>1</v>
      </c>
      <c r="D20" s="41">
        <v>3.6</v>
      </c>
      <c r="E20" s="42"/>
      <c r="F20" s="42"/>
      <c r="G20" s="43"/>
    </row>
    <row r="21" spans="1:7" s="20" customFormat="1" ht="17.25" customHeight="1">
      <c r="A21" s="44" t="s">
        <v>48</v>
      </c>
      <c r="B21" s="45" t="s">
        <v>49</v>
      </c>
      <c r="C21" s="44">
        <v>1</v>
      </c>
      <c r="D21" s="46">
        <v>5.35</v>
      </c>
      <c r="E21" s="47"/>
      <c r="F21" s="47"/>
      <c r="G21" s="48"/>
    </row>
    <row r="22" spans="1:7" s="20" customFormat="1" ht="17.25" customHeight="1">
      <c r="A22" s="49" t="s">
        <v>48</v>
      </c>
      <c r="B22" s="50" t="s">
        <v>50</v>
      </c>
      <c r="C22" s="49">
        <v>5</v>
      </c>
      <c r="D22" s="51">
        <v>1.75</v>
      </c>
      <c r="E22" s="52"/>
      <c r="F22" s="52"/>
      <c r="G22" s="53"/>
    </row>
    <row r="23" spans="1:7" s="20" customFormat="1" ht="17.25" customHeight="1">
      <c r="A23" s="44" t="s">
        <v>46</v>
      </c>
      <c r="B23" s="45" t="s">
        <v>51</v>
      </c>
      <c r="C23" s="44">
        <v>4</v>
      </c>
      <c r="D23" s="46">
        <v>1.25</v>
      </c>
      <c r="E23" s="47"/>
      <c r="F23" s="47"/>
      <c r="G23" s="48"/>
    </row>
    <row r="24" spans="1:7" s="20" customFormat="1" ht="17.25" customHeight="1">
      <c r="A24" s="49" t="s">
        <v>48</v>
      </c>
      <c r="B24" s="50" t="s">
        <v>52</v>
      </c>
      <c r="C24" s="49">
        <v>12</v>
      </c>
      <c r="D24" s="51">
        <v>2.2999999999999998</v>
      </c>
      <c r="E24" s="52"/>
      <c r="F24" s="52"/>
      <c r="G24" s="53"/>
    </row>
    <row r="25" spans="1:7" s="20" customFormat="1" ht="17.25" customHeight="1">
      <c r="A25" s="44"/>
      <c r="B25" s="45"/>
      <c r="C25" s="44"/>
      <c r="D25" s="54"/>
      <c r="E25" s="55"/>
      <c r="F25" s="55"/>
      <c r="G25" s="48"/>
    </row>
    <row r="26" spans="1:7" s="20" customFormat="1" ht="17.25" customHeight="1">
      <c r="A26" s="49"/>
      <c r="B26" s="50"/>
      <c r="C26" s="49"/>
      <c r="D26" s="56"/>
      <c r="E26" s="57"/>
      <c r="F26" s="57"/>
      <c r="G26" s="53"/>
    </row>
    <row r="27" spans="1:7" s="20" customFormat="1" ht="17.25" customHeight="1">
      <c r="A27" s="44"/>
      <c r="B27" s="45"/>
      <c r="C27" s="44"/>
      <c r="D27" s="54"/>
      <c r="E27" s="55"/>
      <c r="F27" s="55"/>
      <c r="G27" s="48"/>
    </row>
    <row r="28" spans="1:7" s="20" customFormat="1" ht="17.25" customHeight="1">
      <c r="A28" s="49"/>
      <c r="B28" s="50"/>
      <c r="C28" s="49"/>
      <c r="D28" s="56"/>
      <c r="E28" s="57"/>
      <c r="F28" s="57"/>
      <c r="G28" s="53"/>
    </row>
    <row r="29" spans="1:7" s="20" customFormat="1" ht="17.25" customHeight="1">
      <c r="A29" s="44"/>
      <c r="B29" s="45"/>
      <c r="C29" s="44"/>
      <c r="D29" s="54"/>
      <c r="E29" s="55"/>
      <c r="F29" s="55"/>
      <c r="G29" s="48"/>
    </row>
    <row r="30" spans="1:7" s="20" customFormat="1" ht="17.25" customHeight="1">
      <c r="A30" s="49"/>
      <c r="B30" s="50"/>
      <c r="C30" s="49"/>
      <c r="D30" s="58"/>
      <c r="E30" s="59"/>
      <c r="F30" s="59"/>
      <c r="G30" s="53"/>
    </row>
    <row r="31" spans="1:7" s="20" customFormat="1" ht="17.25" customHeight="1">
      <c r="A31" s="60"/>
      <c r="B31" s="61"/>
      <c r="C31" s="60"/>
      <c r="D31" s="62"/>
      <c r="E31" s="63"/>
      <c r="F31" s="63"/>
      <c r="G31" s="63"/>
    </row>
    <row r="32" spans="1:7" s="64" customFormat="1" ht="17.25" customHeight="1">
      <c r="E32" s="124" t="s">
        <v>53</v>
      </c>
      <c r="F32" s="124"/>
      <c r="G32" s="65"/>
    </row>
    <row r="33" spans="2:7" s="64" customFormat="1" ht="17.25" customHeight="1">
      <c r="B33" s="66"/>
      <c r="C33" s="66"/>
      <c r="E33" s="67" t="s">
        <v>54</v>
      </c>
      <c r="F33" s="68"/>
      <c r="G33" s="69"/>
    </row>
    <row r="34" spans="2:7" s="64" customFormat="1" ht="17.25" customHeight="1">
      <c r="B34" s="66"/>
      <c r="C34" s="66"/>
      <c r="E34" s="70" t="s">
        <v>55</v>
      </c>
      <c r="F34" s="71"/>
      <c r="G34" s="69"/>
    </row>
    <row r="35" spans="2:7" s="64" customFormat="1" ht="17.25" customHeight="1">
      <c r="B35" s="66"/>
      <c r="C35" s="66"/>
      <c r="E35" s="125" t="s">
        <v>56</v>
      </c>
      <c r="F35" s="125"/>
      <c r="G35" s="69"/>
    </row>
    <row r="36" spans="2:7" s="64" customFormat="1" ht="17.25" customHeight="1">
      <c r="B36" s="66"/>
      <c r="C36" s="66"/>
      <c r="E36" s="67" t="s">
        <v>57</v>
      </c>
      <c r="F36" s="71"/>
      <c r="G36" s="72"/>
    </row>
    <row r="37" spans="2:7" s="20" customFormat="1" ht="17.25" customHeight="1">
      <c r="B37" s="73"/>
      <c r="C37" s="74"/>
      <c r="D37" s="75"/>
      <c r="E37" s="76" t="s">
        <v>58</v>
      </c>
      <c r="F37" s="77"/>
      <c r="G37" s="78"/>
    </row>
    <row r="38" spans="2:7" s="20" customFormat="1" ht="17.25" customHeight="1">
      <c r="B38" s="73"/>
      <c r="C38" s="74"/>
      <c r="D38" s="75"/>
      <c r="E38" s="75"/>
      <c r="F38" s="75"/>
      <c r="G38" s="27"/>
    </row>
    <row r="39" spans="2:7" s="20" customFormat="1" ht="17.25" customHeight="1">
      <c r="C39" s="75"/>
      <c r="D39" s="75"/>
      <c r="E39" s="79" t="s">
        <v>59</v>
      </c>
      <c r="F39" s="79" t="s">
        <v>60</v>
      </c>
      <c r="G39" s="79" t="s">
        <v>61</v>
      </c>
    </row>
    <row r="40" spans="2:7" s="20" customFormat="1" ht="17.25" customHeight="1">
      <c r="B40" s="80" t="s">
        <v>62</v>
      </c>
      <c r="C40" s="81"/>
      <c r="D40" s="75"/>
      <c r="E40" s="79" t="s">
        <v>46</v>
      </c>
      <c r="F40" s="82">
        <v>0.1</v>
      </c>
      <c r="G40" s="83"/>
    </row>
    <row r="41" spans="2:7" s="20" customFormat="1" ht="17.25" customHeight="1">
      <c r="C41" s="75"/>
      <c r="D41" s="75"/>
      <c r="E41" s="79" t="s">
        <v>48</v>
      </c>
      <c r="F41" s="82">
        <v>0.2</v>
      </c>
      <c r="G41" s="83"/>
    </row>
    <row r="42" spans="2:7" s="20" customFormat="1" ht="17.25" customHeight="1">
      <c r="C42" s="75"/>
      <c r="D42" s="75"/>
      <c r="E42" s="126" t="s">
        <v>63</v>
      </c>
      <c r="F42" s="126"/>
      <c r="G42" s="84"/>
    </row>
    <row r="43" spans="2:7" s="20" customFormat="1" ht="17.25" customHeight="1">
      <c r="C43" s="85"/>
      <c r="D43" s="75"/>
      <c r="E43" s="75"/>
      <c r="F43" s="75"/>
      <c r="G43" s="27"/>
    </row>
    <row r="44" spans="2:7">
      <c r="B44" s="86" t="s">
        <v>64</v>
      </c>
    </row>
    <row r="45" spans="2:7">
      <c r="B45" s="86" t="s">
        <v>65</v>
      </c>
    </row>
    <row r="46" spans="2:7">
      <c r="B46" s="86" t="s">
        <v>66</v>
      </c>
    </row>
    <row r="47" spans="2:7">
      <c r="B47" t="s">
        <v>67</v>
      </c>
    </row>
  </sheetData>
  <sheetProtection selectLockedCells="1" selectUnlockedCells="1"/>
  <mergeCells count="10">
    <mergeCell ref="B18:G18"/>
    <mergeCell ref="E32:F32"/>
    <mergeCell ref="E35:F35"/>
    <mergeCell ref="E42:F42"/>
    <mergeCell ref="A5:G5"/>
    <mergeCell ref="C9:D9"/>
    <mergeCell ref="C11:D11"/>
    <mergeCell ref="C13:F13"/>
    <mergeCell ref="C15:F15"/>
    <mergeCell ref="E17:F17"/>
  </mergeCells>
  <printOptions horizontalCentered="1"/>
  <pageMargins left="0.11805555555555555" right="0.11805555555555555" top="0.4201388888888889" bottom="0.6" header="0.51180555555555551" footer="0.27986111111111112"/>
  <pageSetup paperSize="9" firstPageNumber="0" orientation="portrait" horizontalDpi="300" verticalDpi="300"/>
  <headerFooter alignWithMargins="0">
    <oddFooter>&amp;L(c) Fabienne ROUX - 2006&amp;RExcel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>
    <tabColor indexed="44"/>
  </sheetPr>
  <dimension ref="A1:G47"/>
  <sheetViews>
    <sheetView showGridLines="0" tabSelected="1" topLeftCell="A16" zoomScale="110" zoomScaleNormal="110" workbookViewId="0">
      <selection activeCell="H38" sqref="H38"/>
    </sheetView>
  </sheetViews>
  <sheetFormatPr baseColWidth="10" defaultRowHeight="12.75"/>
  <cols>
    <col min="1" max="1" width="6.7109375" customWidth="1"/>
    <col min="2" max="2" width="26.28515625" customWidth="1"/>
    <col min="3" max="3" width="10.5703125" style="12" customWidth="1"/>
    <col min="4" max="6" width="13.42578125" style="12" customWidth="1"/>
    <col min="7" max="7" width="14.7109375" style="13" customWidth="1"/>
  </cols>
  <sheetData>
    <row r="1" spans="1:7" ht="34.5" customHeight="1">
      <c r="C1" s="14" t="s">
        <v>24</v>
      </c>
    </row>
    <row r="2" spans="1:7" ht="22.5" customHeight="1">
      <c r="C2" s="15" t="s">
        <v>25</v>
      </c>
      <c r="D2" s="16"/>
      <c r="E2" s="16"/>
    </row>
    <row r="3" spans="1:7" ht="22.5" customHeight="1">
      <c r="C3" s="15" t="s">
        <v>26</v>
      </c>
      <c r="D3" s="16"/>
      <c r="E3" s="16"/>
    </row>
    <row r="5" spans="1:7" ht="34.5" customHeight="1">
      <c r="A5" s="127" t="s">
        <v>27</v>
      </c>
      <c r="B5" s="127"/>
      <c r="C5" s="127"/>
      <c r="D5" s="127"/>
      <c r="E5" s="127"/>
      <c r="F5" s="127"/>
      <c r="G5" s="127"/>
    </row>
    <row r="6" spans="1:7" ht="5.25" customHeight="1">
      <c r="B6" s="17"/>
      <c r="C6" s="17"/>
      <c r="D6" s="17"/>
      <c r="E6" s="17"/>
      <c r="F6" s="17"/>
      <c r="G6" s="17"/>
    </row>
    <row r="7" spans="1:7" ht="17.25" customHeight="1">
      <c r="A7" s="18" t="s">
        <v>28</v>
      </c>
      <c r="B7" s="87" t="str">
        <f ca="1">UPPER(LEFT(C11,3))&amp;C17&amp;C9</f>
        <v>DUQ3400045018</v>
      </c>
      <c r="D7" s="17"/>
    </row>
    <row r="8" spans="1:7" ht="16.5" customHeight="1">
      <c r="B8" s="17"/>
      <c r="C8" s="17"/>
      <c r="D8" s="17"/>
      <c r="E8" s="17"/>
      <c r="F8" s="17"/>
      <c r="G8" s="17"/>
    </row>
    <row r="9" spans="1:7" s="20" customFormat="1" ht="17.25" customHeight="1">
      <c r="B9" s="21" t="s">
        <v>29</v>
      </c>
      <c r="C9" s="132">
        <f ca="1">TODAY()</f>
        <v>45018</v>
      </c>
      <c r="D9" s="132"/>
      <c r="E9" s="22"/>
    </row>
    <row r="10" spans="1:7" s="20" customFormat="1" ht="5.25" customHeight="1">
      <c r="B10" s="23"/>
      <c r="C10" s="24"/>
      <c r="D10" s="24"/>
      <c r="E10" s="22"/>
      <c r="F10" s="22"/>
      <c r="G10" s="23"/>
    </row>
    <row r="11" spans="1:7" s="20" customFormat="1" ht="17.25" customHeight="1">
      <c r="B11" s="21" t="s">
        <v>30</v>
      </c>
      <c r="C11" s="133" t="s">
        <v>31</v>
      </c>
      <c r="D11" s="133"/>
      <c r="E11" s="21" t="s">
        <v>32</v>
      </c>
      <c r="F11" s="88"/>
      <c r="G11" s="27"/>
    </row>
    <row r="12" spans="1:7" s="20" customFormat="1" ht="5.25" customHeight="1">
      <c r="C12" s="28"/>
      <c r="D12" s="24"/>
      <c r="E12" s="22"/>
      <c r="F12" s="22"/>
      <c r="G12" s="27"/>
    </row>
    <row r="13" spans="1:7" s="20" customFormat="1" ht="17.25" customHeight="1">
      <c r="B13" s="21" t="s">
        <v>33</v>
      </c>
      <c r="C13" s="134" t="s">
        <v>34</v>
      </c>
      <c r="D13" s="134"/>
      <c r="E13" s="134"/>
      <c r="F13" s="134"/>
      <c r="G13" s="27"/>
    </row>
    <row r="14" spans="1:7" s="20" customFormat="1" ht="5.25" customHeight="1">
      <c r="B14" s="21"/>
      <c r="C14" s="28"/>
      <c r="D14" s="28"/>
      <c r="E14" s="29"/>
      <c r="F14" s="29"/>
      <c r="G14" s="27"/>
    </row>
    <row r="15" spans="1:7" s="20" customFormat="1" ht="17.25" customHeight="1">
      <c r="C15" s="134" t="s">
        <v>35</v>
      </c>
      <c r="D15" s="134"/>
      <c r="E15" s="134"/>
      <c r="F15" s="134"/>
      <c r="G15" s="27"/>
    </row>
    <row r="16" spans="1:7" s="20" customFormat="1" ht="5.25" customHeight="1">
      <c r="C16" s="30"/>
      <c r="D16" s="24"/>
      <c r="E16" s="31"/>
      <c r="F16" s="31"/>
      <c r="G16" s="27"/>
    </row>
    <row r="17" spans="1:7" s="20" customFormat="1" ht="17.25" customHeight="1">
      <c r="B17" s="32" t="s">
        <v>36</v>
      </c>
      <c r="C17" s="88">
        <v>34000</v>
      </c>
      <c r="D17" s="33" t="s">
        <v>37</v>
      </c>
      <c r="E17" s="135" t="s">
        <v>38</v>
      </c>
      <c r="F17" s="135"/>
      <c r="G17" s="27"/>
    </row>
    <row r="18" spans="1:7" ht="16.5" customHeight="1">
      <c r="B18" s="123"/>
      <c r="C18" s="123"/>
      <c r="D18" s="123"/>
      <c r="E18" s="123"/>
      <c r="F18" s="123"/>
      <c r="G18" s="123"/>
    </row>
    <row r="19" spans="1:7" s="20" customFormat="1" ht="30" customHeight="1">
      <c r="A19" s="34" t="s">
        <v>39</v>
      </c>
      <c r="B19" s="35" t="s">
        <v>40</v>
      </c>
      <c r="C19" s="36" t="s">
        <v>41</v>
      </c>
      <c r="D19" s="36" t="s">
        <v>42</v>
      </c>
      <c r="E19" s="37" t="s">
        <v>43</v>
      </c>
      <c r="F19" s="37" t="s">
        <v>44</v>
      </c>
      <c r="G19" s="38" t="s">
        <v>45</v>
      </c>
    </row>
    <row r="20" spans="1:7" s="20" customFormat="1" ht="17.25" customHeight="1">
      <c r="A20" s="89" t="s">
        <v>46</v>
      </c>
      <c r="B20" s="90" t="s">
        <v>47</v>
      </c>
      <c r="C20" s="89">
        <v>1</v>
      </c>
      <c r="D20" s="91">
        <v>3.6</v>
      </c>
      <c r="E20" s="92"/>
      <c r="F20" s="92"/>
      <c r="G20" s="93"/>
    </row>
    <row r="21" spans="1:7" s="20" customFormat="1" ht="17.25" customHeight="1">
      <c r="A21" s="94" t="s">
        <v>48</v>
      </c>
      <c r="B21" s="95" t="s">
        <v>49</v>
      </c>
      <c r="C21" s="94">
        <v>1</v>
      </c>
      <c r="D21" s="96">
        <v>5.35</v>
      </c>
      <c r="E21" s="97"/>
      <c r="F21" s="97"/>
      <c r="G21" s="98"/>
    </row>
    <row r="22" spans="1:7" s="20" customFormat="1" ht="17.25" customHeight="1">
      <c r="A22" s="99" t="s">
        <v>48</v>
      </c>
      <c r="B22" s="100" t="s">
        <v>50</v>
      </c>
      <c r="C22" s="99">
        <v>5</v>
      </c>
      <c r="D22" s="101">
        <v>1.75</v>
      </c>
      <c r="E22" s="102"/>
      <c r="F22" s="102"/>
      <c r="G22" s="103"/>
    </row>
    <row r="23" spans="1:7" s="20" customFormat="1" ht="17.25" customHeight="1">
      <c r="A23" s="94" t="s">
        <v>46</v>
      </c>
      <c r="B23" s="95" t="s">
        <v>51</v>
      </c>
      <c r="C23" s="94">
        <v>4</v>
      </c>
      <c r="D23" s="96">
        <v>1.25</v>
      </c>
      <c r="E23" s="97"/>
      <c r="F23" s="97"/>
      <c r="G23" s="98"/>
    </row>
    <row r="24" spans="1:7" s="20" customFormat="1" ht="17.25" customHeight="1">
      <c r="A24" s="99" t="s">
        <v>48</v>
      </c>
      <c r="B24" s="100" t="s">
        <v>52</v>
      </c>
      <c r="C24" s="99">
        <v>12</v>
      </c>
      <c r="D24" s="101">
        <v>2.2999999999999998</v>
      </c>
      <c r="E24" s="102"/>
      <c r="F24" s="102"/>
      <c r="G24" s="103"/>
    </row>
    <row r="25" spans="1:7" s="20" customFormat="1" ht="17.25" customHeight="1">
      <c r="A25" s="94"/>
      <c r="B25" s="95"/>
      <c r="C25" s="94"/>
      <c r="D25" s="104"/>
      <c r="E25" s="105"/>
      <c r="F25" s="105"/>
      <c r="G25" s="98"/>
    </row>
    <row r="26" spans="1:7" s="20" customFormat="1" ht="17.25" customHeight="1">
      <c r="A26" s="99"/>
      <c r="B26" s="100"/>
      <c r="C26" s="99"/>
      <c r="D26" s="106"/>
      <c r="E26" s="107"/>
      <c r="F26" s="107"/>
      <c r="G26" s="103"/>
    </row>
    <row r="27" spans="1:7" s="20" customFormat="1" ht="17.25" customHeight="1">
      <c r="A27" s="94"/>
      <c r="B27" s="95"/>
      <c r="C27" s="94"/>
      <c r="D27" s="104"/>
      <c r="E27" s="105"/>
      <c r="F27" s="105"/>
      <c r="G27" s="98"/>
    </row>
    <row r="28" spans="1:7" s="20" customFormat="1" ht="17.25" customHeight="1">
      <c r="A28" s="99"/>
      <c r="B28" s="100"/>
      <c r="C28" s="99"/>
      <c r="D28" s="106"/>
      <c r="E28" s="107"/>
      <c r="F28" s="107"/>
      <c r="G28" s="103"/>
    </row>
    <row r="29" spans="1:7" s="20" customFormat="1" ht="17.25" customHeight="1">
      <c r="A29" s="94"/>
      <c r="B29" s="95"/>
      <c r="C29" s="94"/>
      <c r="D29" s="104"/>
      <c r="E29" s="105"/>
      <c r="F29" s="105"/>
      <c r="G29" s="98"/>
    </row>
    <row r="30" spans="1:7" s="20" customFormat="1" ht="17.25" customHeight="1">
      <c r="A30" s="99"/>
      <c r="B30" s="100"/>
      <c r="C30" s="99"/>
      <c r="D30" s="108"/>
      <c r="E30" s="109"/>
      <c r="F30" s="109"/>
      <c r="G30" s="103"/>
    </row>
    <row r="31" spans="1:7" s="20" customFormat="1" ht="17.25" customHeight="1">
      <c r="A31" s="110"/>
      <c r="B31" s="111"/>
      <c r="C31" s="110"/>
      <c r="D31" s="112"/>
      <c r="E31" s="113"/>
      <c r="F31" s="113"/>
      <c r="G31" s="113"/>
    </row>
    <row r="32" spans="1:7" s="64" customFormat="1" ht="17.25" customHeight="1">
      <c r="E32" s="124" t="s">
        <v>53</v>
      </c>
      <c r="F32" s="124"/>
      <c r="G32" s="114"/>
    </row>
    <row r="33" spans="2:7" s="64" customFormat="1" ht="17.25" customHeight="1">
      <c r="E33" s="67" t="s">
        <v>54</v>
      </c>
      <c r="F33" s="68"/>
      <c r="G33" s="115"/>
    </row>
    <row r="34" spans="2:7" s="64" customFormat="1" ht="17.25" customHeight="1">
      <c r="E34" s="70" t="s">
        <v>55</v>
      </c>
      <c r="F34" s="116"/>
      <c r="G34" s="115"/>
    </row>
    <row r="35" spans="2:7" s="64" customFormat="1" ht="17.25" customHeight="1">
      <c r="E35" s="125" t="s">
        <v>56</v>
      </c>
      <c r="F35" s="125"/>
      <c r="G35" s="115"/>
    </row>
    <row r="36" spans="2:7" s="64" customFormat="1" ht="17.25" customHeight="1">
      <c r="E36" s="67" t="s">
        <v>57</v>
      </c>
      <c r="F36" s="116"/>
      <c r="G36" s="117"/>
    </row>
    <row r="37" spans="2:7" s="20" customFormat="1" ht="17.25" customHeight="1">
      <c r="C37" s="75"/>
      <c r="D37" s="75"/>
      <c r="E37" s="76" t="s">
        <v>58</v>
      </c>
      <c r="F37" s="77"/>
      <c r="G37" s="118"/>
    </row>
    <row r="38" spans="2:7" s="20" customFormat="1" ht="17.25" customHeight="1">
      <c r="C38" s="75"/>
      <c r="D38" s="75"/>
      <c r="E38" s="75"/>
      <c r="F38" s="75"/>
      <c r="G38" s="27"/>
    </row>
    <row r="39" spans="2:7" s="20" customFormat="1" ht="17.25" customHeight="1">
      <c r="C39" s="75"/>
      <c r="D39" s="75"/>
      <c r="E39" s="79" t="s">
        <v>59</v>
      </c>
      <c r="F39" s="79" t="s">
        <v>60</v>
      </c>
      <c r="G39" s="79" t="s">
        <v>61</v>
      </c>
    </row>
    <row r="40" spans="2:7" s="20" customFormat="1" ht="17.25" customHeight="1">
      <c r="B40" s="80" t="s">
        <v>62</v>
      </c>
      <c r="C40" s="119">
        <v>2</v>
      </c>
      <c r="D40" s="75"/>
      <c r="E40" s="79" t="s">
        <v>46</v>
      </c>
      <c r="F40" s="82">
        <v>5.5E-2</v>
      </c>
      <c r="G40" s="120"/>
    </row>
    <row r="41" spans="2:7" s="20" customFormat="1" ht="17.25" customHeight="1">
      <c r="C41" s="75"/>
      <c r="D41" s="75"/>
      <c r="E41" s="79" t="s">
        <v>48</v>
      </c>
      <c r="F41" s="82">
        <v>0.19600000000000001</v>
      </c>
      <c r="G41" s="120"/>
    </row>
    <row r="42" spans="2:7" s="20" customFormat="1" ht="17.25" customHeight="1">
      <c r="C42" s="75"/>
      <c r="D42" s="75"/>
      <c r="E42" s="126" t="s">
        <v>63</v>
      </c>
      <c r="F42" s="126"/>
      <c r="G42" s="121"/>
    </row>
    <row r="43" spans="2:7" s="20" customFormat="1" ht="17.25" customHeight="1">
      <c r="C43" s="85"/>
      <c r="D43" s="75"/>
      <c r="E43" s="75"/>
      <c r="F43" s="75"/>
      <c r="G43" s="27"/>
    </row>
    <row r="44" spans="2:7">
      <c r="B44" s="86" t="s">
        <v>64</v>
      </c>
    </row>
    <row r="45" spans="2:7">
      <c r="B45" s="86" t="s">
        <v>65</v>
      </c>
    </row>
    <row r="46" spans="2:7">
      <c r="B46" s="86" t="s">
        <v>66</v>
      </c>
    </row>
    <row r="47" spans="2:7">
      <c r="B47" t="s">
        <v>67</v>
      </c>
    </row>
  </sheetData>
  <sheetProtection selectLockedCells="1"/>
  <mergeCells count="10">
    <mergeCell ref="B18:G18"/>
    <mergeCell ref="E32:F32"/>
    <mergeCell ref="E35:F35"/>
    <mergeCell ref="E42:F42"/>
    <mergeCell ref="A5:G5"/>
    <mergeCell ref="C9:D9"/>
    <mergeCell ref="C11:D11"/>
    <mergeCell ref="C13:F13"/>
    <mergeCell ref="C15:F15"/>
    <mergeCell ref="E17:F17"/>
  </mergeCells>
  <dataValidations count="1">
    <dataValidation allowBlank="1" showErrorMessage="1" sqref="F11" xr:uid="{00000000-0002-0000-0200-000000000000}"/>
  </dataValidations>
  <printOptions horizontalCentered="1"/>
  <pageMargins left="0.11811023622047245" right="0.11811023622047245" top="0.43307086614173229" bottom="0.59055118110236227" header="0.51181102362204722" footer="0.27559055118110237"/>
  <pageSetup paperSize="9" firstPageNumber="0" orientation="portrait" horizontalDpi="300" verticalDpi="300" r:id="rId1"/>
  <headerFooter alignWithMargins="0">
    <oddFooter>&amp;RExcel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2">
              <controlPr defaultSize="0" autoFill="0" autoLine="0" autoPict="0">
                <anchor moveWithCells="1" sizeWithCells="1">
                  <from>
                    <xdr:col>1</xdr:col>
                    <xdr:colOff>419100</xdr:colOff>
                    <xdr:row>34</xdr:row>
                    <xdr:rowOff>104775</xdr:rowOff>
                  </from>
                  <to>
                    <xdr:col>1</xdr:col>
                    <xdr:colOff>1371600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3">
              <controlPr defaultSize="0" autoFill="0" autoLine="0" autoPict="0">
                <anchor moveWithCells="1" sizeWithCells="1">
                  <from>
                    <xdr:col>1</xdr:col>
                    <xdr:colOff>419100</xdr:colOff>
                    <xdr:row>35</xdr:row>
                    <xdr:rowOff>142875</xdr:rowOff>
                  </from>
                  <to>
                    <xdr:col>1</xdr:col>
                    <xdr:colOff>1371600</xdr:colOff>
                    <xdr:row>36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Option Button 4">
              <controlPr defaultSize="0" autoFill="0" autoLine="0" autoPict="0">
                <anchor moveWithCells="1" sizeWithCells="1">
                  <from>
                    <xdr:col>1</xdr:col>
                    <xdr:colOff>419100</xdr:colOff>
                    <xdr:row>36</xdr:row>
                    <xdr:rowOff>200025</xdr:rowOff>
                  </from>
                  <to>
                    <xdr:col>1</xdr:col>
                    <xdr:colOff>1704975</xdr:colOff>
                    <xdr:row>37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indexed="44"/>
    <pageSetUpPr fitToPage="1"/>
  </sheetPr>
  <dimension ref="A1:I47"/>
  <sheetViews>
    <sheetView showGridLines="0" zoomScale="110" zoomScaleNormal="110" workbookViewId="0"/>
  </sheetViews>
  <sheetFormatPr baseColWidth="10" defaultRowHeight="12.75"/>
  <cols>
    <col min="1" max="1" width="2.140625" customWidth="1"/>
    <col min="2" max="2" width="14.140625" customWidth="1"/>
    <col min="3" max="3" width="5.5703125" style="12" customWidth="1"/>
    <col min="4" max="4" width="4.85546875" style="12" customWidth="1"/>
    <col min="5" max="5" width="8" style="12" customWidth="1"/>
    <col min="6" max="6" width="14.42578125" style="12" customWidth="1"/>
    <col min="7" max="7" width="20" style="13" customWidth="1"/>
    <col min="8" max="8" width="6.42578125" customWidth="1"/>
  </cols>
  <sheetData>
    <row r="1" spans="1:7" ht="34.5" customHeight="1">
      <c r="C1" s="14" t="s">
        <v>24</v>
      </c>
    </row>
    <row r="2" spans="1:7" ht="22.5" customHeight="1">
      <c r="C2" s="15" t="s">
        <v>25</v>
      </c>
      <c r="D2" s="16"/>
      <c r="E2" s="16"/>
    </row>
    <row r="3" spans="1:7" ht="22.5" customHeight="1">
      <c r="C3" s="15" t="s">
        <v>26</v>
      </c>
      <c r="D3" s="16"/>
      <c r="E3" s="16"/>
    </row>
    <row r="5" spans="1:7" ht="34.5" customHeight="1">
      <c r="A5" s="127" t="s">
        <v>27</v>
      </c>
      <c r="B5" s="127"/>
      <c r="C5" s="127"/>
      <c r="D5" s="127"/>
      <c r="E5" s="127"/>
      <c r="F5" s="127"/>
      <c r="G5" s="127"/>
    </row>
    <row r="6" spans="1:7" ht="5.25" customHeight="1">
      <c r="B6" s="17"/>
      <c r="C6" s="17"/>
      <c r="D6" s="17"/>
      <c r="E6" s="17"/>
      <c r="F6" s="17"/>
      <c r="G6" s="17"/>
    </row>
    <row r="7" spans="1:7" ht="17.25" customHeight="1">
      <c r="A7" s="18" t="s">
        <v>28</v>
      </c>
      <c r="B7" s="136" t="str">
        <f ca="1">UPPER(LEFT(C11,3))&amp;C17&amp;C9</f>
        <v>DUQ3400045018</v>
      </c>
      <c r="C7" s="136"/>
      <c r="D7" s="136"/>
    </row>
    <row r="8" spans="1:7" ht="16.5" customHeight="1">
      <c r="B8" s="17"/>
      <c r="C8" s="17"/>
      <c r="D8" s="17"/>
      <c r="E8" s="17"/>
      <c r="F8" s="17"/>
      <c r="G8" s="17"/>
    </row>
    <row r="9" spans="1:7" s="20" customFormat="1" ht="17.25" customHeight="1">
      <c r="B9" s="21" t="s">
        <v>29</v>
      </c>
      <c r="C9" s="132">
        <f ca="1">TODAY()</f>
        <v>45018</v>
      </c>
      <c r="D9" s="132"/>
      <c r="E9" s="22"/>
    </row>
    <row r="10" spans="1:7" s="20" customFormat="1" ht="5.25" customHeight="1">
      <c r="B10" s="23"/>
      <c r="C10" s="24"/>
      <c r="D10" s="24"/>
      <c r="E10" s="22"/>
      <c r="F10" s="22"/>
      <c r="G10" s="23"/>
    </row>
    <row r="11" spans="1:7" s="20" customFormat="1" ht="17.25" customHeight="1">
      <c r="B11" s="21" t="s">
        <v>30</v>
      </c>
      <c r="C11" s="129" t="s">
        <v>31</v>
      </c>
      <c r="D11" s="129"/>
      <c r="E11" s="21" t="s">
        <v>32</v>
      </c>
      <c r="F11" s="25" t="s">
        <v>68</v>
      </c>
      <c r="G11" s="27"/>
    </row>
    <row r="12" spans="1:7" s="20" customFormat="1" ht="5.25" customHeight="1">
      <c r="C12" s="28"/>
      <c r="D12" s="24"/>
      <c r="E12" s="22"/>
      <c r="F12" s="22"/>
      <c r="G12" s="27"/>
    </row>
    <row r="13" spans="1:7" s="20" customFormat="1" ht="17.25" customHeight="1">
      <c r="B13" s="21" t="s">
        <v>33</v>
      </c>
      <c r="C13" s="130" t="s">
        <v>34</v>
      </c>
      <c r="D13" s="130"/>
      <c r="E13" s="130"/>
      <c r="F13" s="130"/>
      <c r="G13" s="27"/>
    </row>
    <row r="14" spans="1:7" s="20" customFormat="1" ht="5.25" customHeight="1">
      <c r="B14" s="21"/>
      <c r="C14" s="28"/>
      <c r="D14" s="28"/>
      <c r="E14" s="29"/>
      <c r="F14" s="29"/>
      <c r="G14" s="27"/>
    </row>
    <row r="15" spans="1:7" s="20" customFormat="1" ht="17.25" customHeight="1">
      <c r="C15" s="130" t="s">
        <v>35</v>
      </c>
      <c r="D15" s="130"/>
      <c r="E15" s="130"/>
      <c r="F15" s="130"/>
      <c r="G15" s="27"/>
    </row>
    <row r="16" spans="1:7" s="20" customFormat="1" ht="5.25" customHeight="1">
      <c r="C16" s="30"/>
      <c r="D16" s="24"/>
      <c r="E16" s="31"/>
      <c r="F16" s="31"/>
      <c r="G16" s="27"/>
    </row>
    <row r="17" spans="1:9" s="20" customFormat="1" ht="17.25" customHeight="1">
      <c r="B17" s="32" t="s">
        <v>36</v>
      </c>
      <c r="C17" s="25">
        <v>34000</v>
      </c>
      <c r="D17" s="33" t="s">
        <v>37</v>
      </c>
      <c r="E17" s="131" t="s">
        <v>38</v>
      </c>
      <c r="F17" s="131"/>
      <c r="G17" s="27"/>
    </row>
    <row r="18" spans="1:9" ht="16.5" customHeight="1">
      <c r="B18" s="123"/>
      <c r="C18" s="123"/>
      <c r="D18" s="123"/>
      <c r="E18" s="123"/>
      <c r="F18" s="123"/>
      <c r="G18" s="123"/>
    </row>
    <row r="19" spans="1:9" s="20" customFormat="1" ht="30" customHeight="1">
      <c r="A19" s="34" t="s">
        <v>39</v>
      </c>
      <c r="B19" s="35" t="s">
        <v>40</v>
      </c>
      <c r="C19" s="36" t="s">
        <v>41</v>
      </c>
      <c r="D19" s="36" t="s">
        <v>42</v>
      </c>
      <c r="E19" s="37" t="s">
        <v>43</v>
      </c>
      <c r="F19" s="37" t="s">
        <v>44</v>
      </c>
      <c r="G19" s="38" t="s">
        <v>45</v>
      </c>
    </row>
    <row r="20" spans="1:9" s="20" customFormat="1" ht="17.25" customHeight="1">
      <c r="A20" s="39" t="s">
        <v>46</v>
      </c>
      <c r="B20" s="40" t="s">
        <v>47</v>
      </c>
      <c r="C20" s="39">
        <v>1</v>
      </c>
      <c r="D20" s="41">
        <v>3.6</v>
      </c>
      <c r="E20" s="92">
        <f>C20*D20</f>
        <v>3.6</v>
      </c>
      <c r="F20" s="92">
        <f>IF(A20="A",$F$40,$F$41)*E20</f>
        <v>0.19800000000000001</v>
      </c>
      <c r="G20" s="93">
        <f>SUM(E20:F20)</f>
        <v>3.798</v>
      </c>
    </row>
    <row r="21" spans="1:9" s="20" customFormat="1" ht="17.25" customHeight="1">
      <c r="A21" s="44" t="s">
        <v>48</v>
      </c>
      <c r="B21" s="45" t="s">
        <v>49</v>
      </c>
      <c r="C21" s="44">
        <v>1</v>
      </c>
      <c r="D21" s="46">
        <v>5.35</v>
      </c>
      <c r="E21" s="97">
        <f t="shared" ref="E21:E31" si="0">C21*D21</f>
        <v>5.35</v>
      </c>
      <c r="F21" s="97">
        <f t="shared" ref="F21:F31" si="1">IF(A21="A",$F$40,$F$41)*E21</f>
        <v>1.0486</v>
      </c>
      <c r="G21" s="98">
        <f t="shared" ref="G21:G31" si="2">SUM(E21:F21)</f>
        <v>6.3986000000000001</v>
      </c>
    </row>
    <row r="22" spans="1:9" s="20" customFormat="1" ht="17.25" customHeight="1">
      <c r="A22" s="49" t="s">
        <v>48</v>
      </c>
      <c r="B22" s="50" t="s">
        <v>50</v>
      </c>
      <c r="C22" s="49">
        <v>5</v>
      </c>
      <c r="D22" s="51">
        <v>1.75</v>
      </c>
      <c r="E22" s="102">
        <f t="shared" si="0"/>
        <v>8.75</v>
      </c>
      <c r="F22" s="102">
        <f t="shared" si="1"/>
        <v>1.7150000000000001</v>
      </c>
      <c r="G22" s="103">
        <f t="shared" si="2"/>
        <v>10.465</v>
      </c>
    </row>
    <row r="23" spans="1:9" s="20" customFormat="1" ht="17.25" customHeight="1">
      <c r="A23" s="44" t="s">
        <v>46</v>
      </c>
      <c r="B23" s="45" t="s">
        <v>51</v>
      </c>
      <c r="C23" s="44">
        <v>4</v>
      </c>
      <c r="D23" s="46">
        <v>1.25</v>
      </c>
      <c r="E23" s="97">
        <f t="shared" si="0"/>
        <v>5</v>
      </c>
      <c r="F23" s="97">
        <f t="shared" si="1"/>
        <v>0.27500000000000002</v>
      </c>
      <c r="G23" s="98">
        <f t="shared" si="2"/>
        <v>5.2750000000000004</v>
      </c>
    </row>
    <row r="24" spans="1:9" s="20" customFormat="1" ht="17.25" customHeight="1">
      <c r="A24" s="49" t="s">
        <v>48</v>
      </c>
      <c r="B24" s="50" t="s">
        <v>52</v>
      </c>
      <c r="C24" s="49">
        <v>12</v>
      </c>
      <c r="D24" s="51">
        <v>2.2999999999999998</v>
      </c>
      <c r="E24" s="102">
        <f t="shared" si="0"/>
        <v>27.599999999999998</v>
      </c>
      <c r="F24" s="102">
        <f t="shared" si="1"/>
        <v>5.4096000000000002</v>
      </c>
      <c r="G24" s="103">
        <f t="shared" si="2"/>
        <v>33.009599999999999</v>
      </c>
    </row>
    <row r="25" spans="1:9" s="20" customFormat="1" ht="17.25" customHeight="1">
      <c r="A25" s="44"/>
      <c r="B25" s="45"/>
      <c r="C25" s="44"/>
      <c r="D25" s="54"/>
      <c r="E25" s="105">
        <f t="shared" si="0"/>
        <v>0</v>
      </c>
      <c r="F25" s="105">
        <f t="shared" si="1"/>
        <v>0</v>
      </c>
      <c r="G25" s="98">
        <f t="shared" si="2"/>
        <v>0</v>
      </c>
    </row>
    <row r="26" spans="1:9" s="20" customFormat="1" ht="17.25" customHeight="1">
      <c r="A26" s="49"/>
      <c r="B26" s="50"/>
      <c r="C26" s="49"/>
      <c r="D26" s="56"/>
      <c r="E26" s="107">
        <f t="shared" si="0"/>
        <v>0</v>
      </c>
      <c r="F26" s="107">
        <f t="shared" si="1"/>
        <v>0</v>
      </c>
      <c r="G26" s="103">
        <f t="shared" si="2"/>
        <v>0</v>
      </c>
    </row>
    <row r="27" spans="1:9" s="20" customFormat="1" ht="17.25" customHeight="1">
      <c r="A27" s="44"/>
      <c r="B27" s="45"/>
      <c r="C27" s="44"/>
      <c r="D27" s="54"/>
      <c r="E27" s="105">
        <f t="shared" si="0"/>
        <v>0</v>
      </c>
      <c r="F27" s="105">
        <f t="shared" si="1"/>
        <v>0</v>
      </c>
      <c r="G27" s="98">
        <f t="shared" si="2"/>
        <v>0</v>
      </c>
    </row>
    <row r="28" spans="1:9" s="20" customFormat="1" ht="17.25" customHeight="1">
      <c r="A28" s="49"/>
      <c r="B28" s="50"/>
      <c r="C28" s="49"/>
      <c r="D28" s="56"/>
      <c r="E28" s="107">
        <f t="shared" si="0"/>
        <v>0</v>
      </c>
      <c r="F28" s="107">
        <f t="shared" si="1"/>
        <v>0</v>
      </c>
      <c r="G28" s="103">
        <f t="shared" si="2"/>
        <v>0</v>
      </c>
    </row>
    <row r="29" spans="1:9" s="20" customFormat="1" ht="17.25" customHeight="1">
      <c r="A29" s="44"/>
      <c r="B29" s="45"/>
      <c r="C29" s="44"/>
      <c r="D29" s="54"/>
      <c r="E29" s="105">
        <f t="shared" si="0"/>
        <v>0</v>
      </c>
      <c r="F29" s="105">
        <f t="shared" si="1"/>
        <v>0</v>
      </c>
      <c r="G29" s="98">
        <f t="shared" si="2"/>
        <v>0</v>
      </c>
    </row>
    <row r="30" spans="1:9" s="20" customFormat="1" ht="17.25" customHeight="1">
      <c r="A30" s="49"/>
      <c r="B30" s="50"/>
      <c r="C30" s="49"/>
      <c r="D30" s="58"/>
      <c r="E30" s="109">
        <f t="shared" si="0"/>
        <v>0</v>
      </c>
      <c r="F30" s="109">
        <f t="shared" si="1"/>
        <v>0</v>
      </c>
      <c r="G30" s="103">
        <f t="shared" si="2"/>
        <v>0</v>
      </c>
      <c r="I30" s="20" t="s">
        <v>69</v>
      </c>
    </row>
    <row r="31" spans="1:9" s="20" customFormat="1" ht="17.25" customHeight="1">
      <c r="A31" s="60"/>
      <c r="B31" s="61"/>
      <c r="C31" s="60"/>
      <c r="D31" s="62"/>
      <c r="E31" s="113">
        <f t="shared" si="0"/>
        <v>0</v>
      </c>
      <c r="F31" s="113">
        <f t="shared" si="1"/>
        <v>0</v>
      </c>
      <c r="G31" s="113">
        <f t="shared" si="2"/>
        <v>0</v>
      </c>
    </row>
    <row r="32" spans="1:9" s="64" customFormat="1" ht="17.25" customHeight="1">
      <c r="E32" s="124" t="s">
        <v>53</v>
      </c>
      <c r="F32" s="124"/>
      <c r="G32" s="114">
        <f>SUM(G20:G31)</f>
        <v>58.946199999999997</v>
      </c>
    </row>
    <row r="33" spans="2:7" s="64" customFormat="1" ht="17.25" customHeight="1">
      <c r="E33" s="67" t="s">
        <v>54</v>
      </c>
      <c r="F33" s="68"/>
      <c r="G33" s="115">
        <f>IF(G32&lt;100,20,0)</f>
        <v>20</v>
      </c>
    </row>
    <row r="34" spans="2:7" s="64" customFormat="1" ht="17.25" customHeight="1">
      <c r="E34" s="70" t="s">
        <v>55</v>
      </c>
      <c r="F34" s="116">
        <f>IF(F11="OUI",10%,0)</f>
        <v>0</v>
      </c>
      <c r="G34" s="115">
        <f>G32*F34</f>
        <v>0</v>
      </c>
    </row>
    <row r="35" spans="2:7" s="64" customFormat="1" ht="17.25" customHeight="1">
      <c r="E35" s="125" t="s">
        <v>56</v>
      </c>
      <c r="F35" s="125"/>
      <c r="G35" s="115">
        <f>G32+G33-G34</f>
        <v>78.946200000000005</v>
      </c>
    </row>
    <row r="36" spans="2:7" s="64" customFormat="1" ht="17.25" customHeight="1">
      <c r="E36" s="67" t="s">
        <v>57</v>
      </c>
      <c r="F36" s="116">
        <f>IF(C40=3,0,2%)</f>
        <v>0.02</v>
      </c>
      <c r="G36" s="117">
        <f>G35*F36</f>
        <v>1.5789240000000002</v>
      </c>
    </row>
    <row r="37" spans="2:7" s="20" customFormat="1" ht="17.25" customHeight="1">
      <c r="C37" s="75"/>
      <c r="D37" s="75"/>
      <c r="E37" s="76" t="s">
        <v>58</v>
      </c>
      <c r="F37" s="77"/>
      <c r="G37" s="118">
        <f>G35-G36</f>
        <v>77.367276000000004</v>
      </c>
    </row>
    <row r="38" spans="2:7" s="20" customFormat="1" ht="17.25" customHeight="1">
      <c r="C38" s="75"/>
      <c r="D38" s="75"/>
      <c r="E38" s="75"/>
      <c r="F38" s="75"/>
      <c r="G38" s="27"/>
    </row>
    <row r="39" spans="2:7" s="20" customFormat="1" ht="17.25" customHeight="1">
      <c r="C39" s="75"/>
      <c r="D39" s="75"/>
      <c r="E39" s="79" t="s">
        <v>59</v>
      </c>
      <c r="F39" s="79" t="s">
        <v>60</v>
      </c>
      <c r="G39" s="79" t="s">
        <v>61</v>
      </c>
    </row>
    <row r="40" spans="2:7" s="20" customFormat="1" ht="17.25" customHeight="1">
      <c r="B40" s="80" t="s">
        <v>62</v>
      </c>
      <c r="C40" s="122">
        <v>1</v>
      </c>
      <c r="D40" s="75"/>
      <c r="E40" s="79" t="s">
        <v>46</v>
      </c>
      <c r="F40" s="82">
        <v>5.5E-2</v>
      </c>
      <c r="G40" s="120">
        <f>SUMIF($A$20:$A$31,E40,$F$20:$F$31)</f>
        <v>0.47300000000000003</v>
      </c>
    </row>
    <row r="41" spans="2:7" s="20" customFormat="1" ht="17.25" customHeight="1">
      <c r="C41" s="75"/>
      <c r="D41" s="75"/>
      <c r="E41" s="79" t="s">
        <v>48</v>
      </c>
      <c r="F41" s="82">
        <v>0.19600000000000001</v>
      </c>
      <c r="G41" s="120">
        <f>SUMIF($A$20:$A$31,E41,$F$20:$F$31)</f>
        <v>8.1732000000000014</v>
      </c>
    </row>
    <row r="42" spans="2:7" s="20" customFormat="1" ht="17.25" customHeight="1">
      <c r="C42" s="75"/>
      <c r="D42" s="75"/>
      <c r="E42" s="126" t="s">
        <v>63</v>
      </c>
      <c r="F42" s="126"/>
      <c r="G42" s="121">
        <f>SUM(G40:G41)</f>
        <v>8.6462000000000021</v>
      </c>
    </row>
    <row r="43" spans="2:7" s="20" customFormat="1" ht="17.25" customHeight="1">
      <c r="C43" s="85"/>
      <c r="D43" s="75"/>
      <c r="E43" s="75"/>
      <c r="F43" s="75"/>
      <c r="G43" s="27"/>
    </row>
    <row r="44" spans="2:7">
      <c r="B44" s="86" t="s">
        <v>64</v>
      </c>
    </row>
    <row r="45" spans="2:7">
      <c r="B45" s="86" t="s">
        <v>65</v>
      </c>
    </row>
    <row r="46" spans="2:7">
      <c r="B46" s="86" t="s">
        <v>66</v>
      </c>
    </row>
    <row r="47" spans="2:7">
      <c r="B47" t="s">
        <v>67</v>
      </c>
    </row>
  </sheetData>
  <sheetProtection sheet="1" objects="1" scenarios="1"/>
  <mergeCells count="11">
    <mergeCell ref="E42:F42"/>
    <mergeCell ref="A5:G5"/>
    <mergeCell ref="B7:D7"/>
    <mergeCell ref="C9:D9"/>
    <mergeCell ref="C11:D11"/>
    <mergeCell ref="C13:F13"/>
    <mergeCell ref="C15:F15"/>
    <mergeCell ref="E17:F17"/>
    <mergeCell ref="B18:G18"/>
    <mergeCell ref="E32:F32"/>
    <mergeCell ref="E35:F35"/>
  </mergeCells>
  <dataValidations count="1">
    <dataValidation type="list" allowBlank="1" showErrorMessage="1" sqref="F11" xr:uid="{00000000-0002-0000-0300-000000000000}">
      <formula1>"OUI,NON"</formula1>
      <formula2>0</formula2>
    </dataValidation>
  </dataValidations>
  <printOptions horizontalCentered="1"/>
  <pageMargins left="0.11805555555555555" right="0.11805555555555555" top="0.4201388888888889" bottom="0.6" header="0.51180555555555551" footer="0.27986111111111112"/>
  <pageSetup paperSize="9" firstPageNumber="0" orientation="portrait" horizontalDpi="300" verticalDpi="300"/>
  <headerFooter alignWithMargins="0">
    <oddFooter>&amp;L(c) Fabienne ROUX - 2006&amp;RExcel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3" name="Group Box 1">
              <controlPr defaultSize="0" autoFill="0" autoLine="0" autoPict="0">
                <anchor moveWithCells="1" sizeWithCells="1">
                  <from>
                    <xdr:col>1</xdr:col>
                    <xdr:colOff>133350</xdr:colOff>
                    <xdr:row>33</xdr:row>
                    <xdr:rowOff>95250</xdr:rowOff>
                  </from>
                  <to>
                    <xdr:col>2</xdr:col>
                    <xdr:colOff>209550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4" name="Option Button 2">
              <controlPr defaultSize="0" autoFill="0" autoLine="0" autoPict="0">
                <anchor moveWithCells="1" sizeWithCells="1">
                  <from>
                    <xdr:col>1</xdr:col>
                    <xdr:colOff>419100</xdr:colOff>
                    <xdr:row>34</xdr:row>
                    <xdr:rowOff>104775</xdr:rowOff>
                  </from>
                  <to>
                    <xdr:col>2</xdr:col>
                    <xdr:colOff>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Option Button 3">
              <controlPr defaultSize="0" autoFill="0" autoLine="0" autoPict="0">
                <anchor moveWithCells="1" sizeWithCells="1">
                  <from>
                    <xdr:col>1</xdr:col>
                    <xdr:colOff>419100</xdr:colOff>
                    <xdr:row>35</xdr:row>
                    <xdr:rowOff>142875</xdr:rowOff>
                  </from>
                  <to>
                    <xdr:col>2</xdr:col>
                    <xdr:colOff>0</xdr:colOff>
                    <xdr:row>36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Option Button 4">
              <controlPr defaultSize="0" autoFill="0" autoLine="0" autoPict="0">
                <anchor moveWithCells="1" sizeWithCells="1">
                  <from>
                    <xdr:col>1</xdr:col>
                    <xdr:colOff>419100</xdr:colOff>
                    <xdr:row>36</xdr:row>
                    <xdr:rowOff>200025</xdr:rowOff>
                  </from>
                  <to>
                    <xdr:col>2</xdr:col>
                    <xdr:colOff>0</xdr:colOff>
                    <xdr:row>37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Consignes</vt:lpstr>
      <vt:lpstr>Facture à compléter</vt:lpstr>
      <vt:lpstr>Facture finalisée</vt:lpstr>
      <vt:lpstr>Corrigé</vt:lpstr>
      <vt:lpstr>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domartien</dc:creator>
  <cp:lastModifiedBy>domartien</cp:lastModifiedBy>
  <dcterms:created xsi:type="dcterms:W3CDTF">2023-04-02T20:10:15Z</dcterms:created>
  <dcterms:modified xsi:type="dcterms:W3CDTF">2023-04-02T20:48:08Z</dcterms:modified>
</cp:coreProperties>
</file>