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rtien\My Cloud\ATEM\TP\Excel 2010\"/>
    </mc:Choice>
  </mc:AlternateContent>
  <bookViews>
    <workbookView xWindow="240" yWindow="60" windowWidth="20115" windowHeight="8010"/>
  </bookViews>
  <sheets>
    <sheet name="Calcul" sheetId="1" r:id="rId1"/>
    <sheet name="Listes" sheetId="2" r:id="rId2"/>
  </sheets>
  <definedNames>
    <definedName name="Abonnements">Calcul!$H$2:$K$5</definedName>
    <definedName name="Fournisseurs">Listes!$A$2:$A$5</definedName>
    <definedName name="Prix_KWh">Calcul!$I$8:$L$16</definedName>
    <definedName name="Tarifs">Listes!$C$2:$E$4</definedName>
    <definedName name="Zones">Listes!$G$2:$G$8</definedName>
  </definedNames>
  <calcPr calcId="162913"/>
</workbook>
</file>

<file path=xl/calcChain.xml><?xml version="1.0" encoding="utf-8"?>
<calcChain xmlns="http://schemas.openxmlformats.org/spreadsheetml/2006/main">
  <c r="B9" i="1" l="1"/>
  <c r="A6" i="1"/>
  <c r="B6" i="1"/>
  <c r="B10" i="1" s="1"/>
  <c r="C6" i="1" l="1"/>
  <c r="D6" i="1"/>
</calcChain>
</file>

<file path=xl/sharedStrings.xml><?xml version="1.0" encoding="utf-8"?>
<sst xmlns="http://schemas.openxmlformats.org/spreadsheetml/2006/main" count="62" uniqueCount="27">
  <si>
    <t>Tarif</t>
  </si>
  <si>
    <t>&lt; 1 MWh</t>
  </si>
  <si>
    <t>entre 1 et 6 MWh</t>
  </si>
  <si>
    <t>&gt; 6 MWh</t>
  </si>
  <si>
    <t>Abonnement</t>
  </si>
  <si>
    <t>Fournisseur</t>
  </si>
  <si>
    <t>Conso.annuelle</t>
  </si>
  <si>
    <t>Base</t>
  </si>
  <si>
    <t>Total Spring</t>
  </si>
  <si>
    <t>Direct Énergie</t>
  </si>
  <si>
    <t>Engie</t>
  </si>
  <si>
    <t>Webeo Eni</t>
  </si>
  <si>
    <t>Zone</t>
  </si>
  <si>
    <t>Montant à payer</t>
  </si>
  <si>
    <t>B0</t>
  </si>
  <si>
    <t>Toutes</t>
  </si>
  <si>
    <t>B1</t>
  </si>
  <si>
    <t>Conso.
annuelle</t>
  </si>
  <si>
    <t>Fournisseurs</t>
  </si>
  <si>
    <t>Prix KW/h</t>
  </si>
  <si>
    <t>ABONNEMENT</t>
  </si>
  <si>
    <t>Consommation (MWh)</t>
  </si>
  <si>
    <t>MWh</t>
  </si>
  <si>
    <t>Ligne</t>
  </si>
  <si>
    <t>Zones</t>
  </si>
  <si>
    <t>Ligne abonnement</t>
  </si>
  <si>
    <t>Ligne Prix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</si>
</sst>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000\ _€_-;\-* #,##0.00000\ _€_-;_-* &quot;-&quot;??\ _€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Font="1" applyBorder="1"/>
    <xf numFmtId="43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workbookViewId="0">
      <selection activeCell="B9" sqref="B9"/>
    </sheetView>
  </sheetViews>
  <sheetFormatPr baseColWidth="10" defaultRowHeight="33.75" customHeight="1" x14ac:dyDescent="0.2"/>
  <cols>
    <col min="1" max="1" width="20.7109375" style="1" customWidth="1"/>
    <col min="2" max="3" width="27.42578125" style="1" bestFit="1" customWidth="1"/>
    <col min="4" max="4" width="27.42578125" style="1" customWidth="1"/>
    <col min="5" max="5" width="11.42578125" style="1"/>
    <col min="6" max="6" width="11.42578125" style="3"/>
    <col min="7" max="7" width="11.42578125" style="6"/>
    <col min="8" max="12" width="11.42578125" style="1"/>
    <col min="13" max="13" width="10.85546875" style="1" bestFit="1" customWidth="1"/>
    <col min="14" max="14" width="18.85546875" style="3" customWidth="1"/>
    <col min="15" max="15" width="13.85546875" style="1" bestFit="1" customWidth="1"/>
    <col min="16" max="16" width="10.28515625" style="1" bestFit="1" customWidth="1"/>
    <col min="17" max="17" width="14.7109375" style="1" bestFit="1" customWidth="1"/>
    <col min="18" max="18" width="15.85546875" style="1" bestFit="1" customWidth="1"/>
    <col min="19" max="20" width="11.42578125" style="1"/>
    <col min="21" max="21" width="11.42578125" style="3"/>
    <col min="22" max="16384" width="11.42578125" style="1"/>
  </cols>
  <sheetData>
    <row r="1" spans="1:25" s="4" customFormat="1" ht="33.75" customHeight="1" x14ac:dyDescent="0.25">
      <c r="F1" s="16" t="s">
        <v>20</v>
      </c>
      <c r="G1" s="16"/>
      <c r="H1" s="16"/>
      <c r="I1" s="16"/>
      <c r="J1" s="16"/>
      <c r="K1" s="16"/>
    </row>
    <row r="2" spans="1:25" s="3" customFormat="1" ht="45" customHeight="1" x14ac:dyDescent="0.2">
      <c r="A2" s="2" t="s">
        <v>5</v>
      </c>
      <c r="B2" s="2" t="s">
        <v>21</v>
      </c>
      <c r="C2" s="2" t="s">
        <v>12</v>
      </c>
      <c r="F2" s="17" t="s">
        <v>0</v>
      </c>
      <c r="G2" s="18" t="s">
        <v>6</v>
      </c>
      <c r="H2" s="17" t="s">
        <v>8</v>
      </c>
      <c r="I2" s="17" t="s">
        <v>11</v>
      </c>
      <c r="J2" s="17" t="s">
        <v>9</v>
      </c>
      <c r="K2" s="17" t="s">
        <v>10</v>
      </c>
    </row>
    <row r="3" spans="1:25" s="3" customFormat="1" ht="33.75" customHeight="1" x14ac:dyDescent="0.2">
      <c r="A3" s="10" t="s">
        <v>8</v>
      </c>
      <c r="B3" s="10">
        <v>8</v>
      </c>
      <c r="C3" s="10">
        <v>3</v>
      </c>
      <c r="D3" s="11"/>
      <c r="F3" s="17" t="s">
        <v>7</v>
      </c>
      <c r="G3" s="19" t="s">
        <v>1</v>
      </c>
      <c r="H3" s="20">
        <v>85.83</v>
      </c>
      <c r="I3" s="20">
        <v>134.07</v>
      </c>
      <c r="J3" s="20">
        <v>107.74</v>
      </c>
      <c r="K3" s="20">
        <v>108</v>
      </c>
    </row>
    <row r="4" spans="1:25" ht="33.75" customHeight="1" x14ac:dyDescent="0.25">
      <c r="A4"/>
      <c r="B4"/>
      <c r="C4"/>
      <c r="D4"/>
      <c r="F4" s="17" t="s">
        <v>14</v>
      </c>
      <c r="G4" s="19" t="s">
        <v>2</v>
      </c>
      <c r="H4" s="21">
        <v>92.67</v>
      </c>
      <c r="I4" s="21">
        <v>134.07</v>
      </c>
      <c r="J4" s="21">
        <v>107.74</v>
      </c>
      <c r="K4" s="21">
        <v>108</v>
      </c>
    </row>
    <row r="5" spans="1:25" ht="33.75" customHeight="1" x14ac:dyDescent="0.2">
      <c r="A5" s="2" t="s">
        <v>4</v>
      </c>
      <c r="B5" s="2" t="s">
        <v>0</v>
      </c>
      <c r="C5" s="2" t="s">
        <v>19</v>
      </c>
      <c r="D5" s="2" t="s">
        <v>13</v>
      </c>
      <c r="F5" s="17" t="s">
        <v>16</v>
      </c>
      <c r="G5" s="19" t="s">
        <v>3</v>
      </c>
      <c r="H5" s="21">
        <v>230.74</v>
      </c>
      <c r="I5" s="21">
        <v>281.92</v>
      </c>
      <c r="J5" s="21">
        <v>248.39</v>
      </c>
      <c r="K5" s="21">
        <v>249.12</v>
      </c>
    </row>
    <row r="6" spans="1:25" ht="33.75" customHeight="1" x14ac:dyDescent="0.25">
      <c r="A6" s="28">
        <f>HLOOKUP(A3,Abonnements,VLOOKUP(B3,Tarifs,3),FALSE)</f>
        <v>230.74</v>
      </c>
      <c r="B6" s="10" t="str">
        <f>VLOOKUP(B3,Tarifs,2)</f>
        <v>B1</v>
      </c>
      <c r="C6" s="27">
        <f>HLOOKUP(A3,Prix_KWh,IF(B6="B1",C3+3,VLOOKUP(B3,Tarifs,3)),FALSE)</f>
        <v>5.9499999999999997E-2</v>
      </c>
      <c r="D6" s="13">
        <f>C6*B3*1000+A6</f>
        <v>706.74</v>
      </c>
      <c r="T6"/>
      <c r="U6" s="5"/>
      <c r="V6"/>
      <c r="W6"/>
      <c r="X6"/>
      <c r="Y6"/>
    </row>
    <row r="7" spans="1:25" ht="33.75" customHeight="1" x14ac:dyDescent="0.25">
      <c r="F7" s="26" t="s">
        <v>19</v>
      </c>
      <c r="G7" s="26"/>
      <c r="H7" s="26"/>
      <c r="I7" s="26"/>
      <c r="J7" s="26"/>
      <c r="K7" s="26"/>
      <c r="L7" s="26"/>
      <c r="T7"/>
      <c r="U7" s="5"/>
      <c r="V7"/>
      <c r="W7"/>
      <c r="X7"/>
      <c r="Y7"/>
    </row>
    <row r="8" spans="1:25" ht="42" customHeight="1" x14ac:dyDescent="0.25">
      <c r="F8" s="22" t="s">
        <v>0</v>
      </c>
      <c r="G8" s="23" t="s">
        <v>12</v>
      </c>
      <c r="H8" s="22" t="s">
        <v>17</v>
      </c>
      <c r="I8" s="22" t="s">
        <v>8</v>
      </c>
      <c r="J8" s="22" t="s">
        <v>11</v>
      </c>
      <c r="K8" s="22" t="s">
        <v>9</v>
      </c>
      <c r="L8" s="22" t="s">
        <v>10</v>
      </c>
      <c r="T8"/>
      <c r="U8" s="5"/>
      <c r="V8"/>
      <c r="W8"/>
      <c r="X8"/>
      <c r="Y8"/>
    </row>
    <row r="9" spans="1:25" ht="33.75" customHeight="1" x14ac:dyDescent="0.25">
      <c r="A9" s="15" t="s">
        <v>25</v>
      </c>
      <c r="B9" s="14">
        <f>VLOOKUP(B3,Tarifs,3)</f>
        <v>4</v>
      </c>
      <c r="C9"/>
      <c r="D9"/>
      <c r="F9" s="22" t="s">
        <v>7</v>
      </c>
      <c r="G9" s="23" t="s">
        <v>15</v>
      </c>
      <c r="H9" s="24" t="s">
        <v>1</v>
      </c>
      <c r="I9" s="25">
        <v>9.0800000000000006E-2</v>
      </c>
      <c r="J9" s="25">
        <v>9.9820000000000006E-2</v>
      </c>
      <c r="K9" s="25">
        <v>9.6530000000000005E-2</v>
      </c>
      <c r="L9" s="25">
        <v>8.8599999999999998E-2</v>
      </c>
      <c r="T9"/>
      <c r="U9" s="5"/>
      <c r="V9"/>
      <c r="W9"/>
      <c r="X9"/>
      <c r="Y9"/>
    </row>
    <row r="10" spans="1:25" ht="33.75" customHeight="1" x14ac:dyDescent="0.25">
      <c r="A10" s="15" t="s">
        <v>26</v>
      </c>
      <c r="B10" s="14">
        <f>IF(B6="B1",C3+3,VLOOKUP(B3,Tarifs,3))</f>
        <v>6</v>
      </c>
      <c r="C10"/>
      <c r="D10"/>
      <c r="F10" s="22" t="s">
        <v>14</v>
      </c>
      <c r="G10" s="23" t="s">
        <v>15</v>
      </c>
      <c r="H10" s="24" t="s">
        <v>2</v>
      </c>
      <c r="I10" s="25">
        <v>7.8100000000000003E-2</v>
      </c>
      <c r="J10" s="25">
        <v>8.5790000000000005E-2</v>
      </c>
      <c r="K10" s="25">
        <v>8.2000000000000003E-2</v>
      </c>
      <c r="L10" s="25">
        <v>8.8599999999999998E-2</v>
      </c>
      <c r="T10"/>
      <c r="U10" s="5"/>
      <c r="V10"/>
      <c r="W10"/>
      <c r="X10"/>
      <c r="Y10"/>
    </row>
    <row r="11" spans="1:25" ht="33.75" customHeight="1" x14ac:dyDescent="0.25">
      <c r="A11"/>
      <c r="B11"/>
      <c r="C11"/>
      <c r="D11"/>
      <c r="F11" s="22" t="s">
        <v>16</v>
      </c>
      <c r="G11" s="23">
        <v>1</v>
      </c>
      <c r="H11" s="24" t="s">
        <v>3</v>
      </c>
      <c r="I11" s="25">
        <v>5.8099999999999999E-2</v>
      </c>
      <c r="J11" s="25">
        <v>6.361E-2</v>
      </c>
      <c r="K11" s="25">
        <v>6.0900000000000003E-2</v>
      </c>
      <c r="L11" s="25">
        <v>7.0599999999999996E-2</v>
      </c>
    </row>
    <row r="12" spans="1:25" ht="33.75" customHeight="1" x14ac:dyDescent="0.2">
      <c r="F12" s="22" t="s">
        <v>16</v>
      </c>
      <c r="G12" s="23">
        <v>2</v>
      </c>
      <c r="H12" s="24" t="s">
        <v>3</v>
      </c>
      <c r="I12" s="25">
        <v>5.8700000000000002E-2</v>
      </c>
      <c r="J12" s="25">
        <v>6.4320000000000002E-2</v>
      </c>
      <c r="K12" s="25">
        <v>6.1600000000000002E-2</v>
      </c>
      <c r="L12" s="25">
        <v>7.0599999999999996E-2</v>
      </c>
    </row>
    <row r="13" spans="1:25" ht="33.75" customHeight="1" x14ac:dyDescent="0.2">
      <c r="F13" s="22" t="s">
        <v>16</v>
      </c>
      <c r="G13" s="23">
        <v>3</v>
      </c>
      <c r="H13" s="24" t="s">
        <v>3</v>
      </c>
      <c r="I13" s="25">
        <v>5.9499999999999997E-2</v>
      </c>
      <c r="J13" s="25">
        <v>6.5040000000000001E-2</v>
      </c>
      <c r="K13" s="25">
        <v>6.2300000000000001E-2</v>
      </c>
      <c r="L13" s="25">
        <v>7.0599999999999996E-2</v>
      </c>
    </row>
    <row r="14" spans="1:25" ht="33.75" customHeight="1" x14ac:dyDescent="0.2">
      <c r="F14" s="22" t="s">
        <v>16</v>
      </c>
      <c r="G14" s="23">
        <v>4</v>
      </c>
      <c r="H14" s="24" t="s">
        <v>3</v>
      </c>
      <c r="I14" s="25">
        <v>6.0100000000000001E-2</v>
      </c>
      <c r="J14" s="25">
        <v>6.5759999999999999E-2</v>
      </c>
      <c r="K14" s="25">
        <v>6.2899999999999998E-2</v>
      </c>
      <c r="L14" s="25">
        <v>7.0599999999999996E-2</v>
      </c>
    </row>
    <row r="15" spans="1:25" ht="33.75" customHeight="1" x14ac:dyDescent="0.2">
      <c r="F15" s="22" t="s">
        <v>16</v>
      </c>
      <c r="G15" s="23">
        <v>5</v>
      </c>
      <c r="H15" s="24" t="s">
        <v>3</v>
      </c>
      <c r="I15" s="25">
        <v>6.08E-2</v>
      </c>
      <c r="J15" s="25">
        <v>6.6479999999999997E-2</v>
      </c>
      <c r="K15" s="25">
        <v>6.3700000000000007E-2</v>
      </c>
      <c r="L15" s="25">
        <v>7.0599999999999996E-2</v>
      </c>
    </row>
    <row r="16" spans="1:25" ht="33.75" customHeight="1" x14ac:dyDescent="0.2">
      <c r="F16" s="22" t="s">
        <v>16</v>
      </c>
      <c r="G16" s="23">
        <v>6</v>
      </c>
      <c r="H16" s="24" t="s">
        <v>3</v>
      </c>
      <c r="I16" s="25">
        <v>6.1400000000000003E-2</v>
      </c>
      <c r="J16" s="25">
        <v>6.7199999999999996E-2</v>
      </c>
      <c r="K16" s="25">
        <v>6.4399999999999999E-2</v>
      </c>
      <c r="L16" s="25">
        <v>7.0599999999999996E-2</v>
      </c>
    </row>
  </sheetData>
  <dataConsolidate/>
  <mergeCells count="2">
    <mergeCell ref="F1:K1"/>
    <mergeCell ref="F7:L7"/>
  </mergeCells>
  <dataValidations count="2">
    <dataValidation type="list" allowBlank="1" showInputMessage="1" showErrorMessage="1" sqref="A3">
      <formula1>Fournisseurs</formula1>
    </dataValidation>
    <dataValidation type="list" allowBlank="1" showInputMessage="1" showErrorMessage="1" sqref="C3">
      <formula1>Zones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3" sqref="G3"/>
    </sheetView>
  </sheetViews>
  <sheetFormatPr baseColWidth="10" defaultRowHeight="15" x14ac:dyDescent="0.25"/>
  <cols>
    <col min="1" max="2" width="19.5703125" style="7" customWidth="1"/>
    <col min="4" max="4" width="11.42578125" style="7"/>
  </cols>
  <sheetData>
    <row r="1" spans="1:7" x14ac:dyDescent="0.25">
      <c r="A1" s="9" t="s">
        <v>18</v>
      </c>
      <c r="B1" s="9"/>
      <c r="C1" s="5" t="s">
        <v>22</v>
      </c>
      <c r="D1" s="12" t="s">
        <v>0</v>
      </c>
      <c r="E1" s="5" t="s">
        <v>23</v>
      </c>
      <c r="G1" s="5" t="s">
        <v>24</v>
      </c>
    </row>
    <row r="2" spans="1:7" x14ac:dyDescent="0.25">
      <c r="A2" s="8" t="s">
        <v>8</v>
      </c>
      <c r="B2" s="8"/>
      <c r="C2" s="5">
        <v>0</v>
      </c>
      <c r="D2" s="8" t="s">
        <v>7</v>
      </c>
      <c r="E2" s="5">
        <v>2</v>
      </c>
      <c r="G2" t="s">
        <v>15</v>
      </c>
    </row>
    <row r="3" spans="1:7" x14ac:dyDescent="0.25">
      <c r="A3" s="8" t="s">
        <v>11</v>
      </c>
      <c r="B3" s="8"/>
      <c r="C3" s="5">
        <v>1</v>
      </c>
      <c r="D3" s="8" t="s">
        <v>14</v>
      </c>
      <c r="E3" s="5">
        <v>3</v>
      </c>
      <c r="G3">
        <v>1</v>
      </c>
    </row>
    <row r="4" spans="1:7" x14ac:dyDescent="0.25">
      <c r="A4" s="8" t="s">
        <v>9</v>
      </c>
      <c r="B4" s="8"/>
      <c r="C4" s="5">
        <v>6</v>
      </c>
      <c r="D4" s="8" t="s">
        <v>16</v>
      </c>
      <c r="E4" s="5">
        <v>4</v>
      </c>
      <c r="G4">
        <v>2</v>
      </c>
    </row>
    <row r="5" spans="1:7" x14ac:dyDescent="0.25">
      <c r="A5" s="8" t="s">
        <v>10</v>
      </c>
      <c r="B5" s="8"/>
      <c r="G5">
        <v>3</v>
      </c>
    </row>
    <row r="6" spans="1:7" x14ac:dyDescent="0.25">
      <c r="G6">
        <v>4</v>
      </c>
    </row>
    <row r="7" spans="1:7" x14ac:dyDescent="0.25">
      <c r="G7">
        <v>5</v>
      </c>
    </row>
    <row r="8" spans="1:7" x14ac:dyDescent="0.25">
      <c r="G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Calcul</vt:lpstr>
      <vt:lpstr>Listes</vt:lpstr>
      <vt:lpstr>Abonnements</vt:lpstr>
      <vt:lpstr>Fournisseurs</vt:lpstr>
      <vt:lpstr>Prix_KWh</vt:lpstr>
      <vt:lpstr>Tarifs</vt:lpstr>
      <vt:lpstr>Zones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domartien</dc:creator>
  <cp:lastModifiedBy>domartien</cp:lastModifiedBy>
  <dcterms:created xsi:type="dcterms:W3CDTF">2019-12-17T10:36:10Z</dcterms:created>
  <dcterms:modified xsi:type="dcterms:W3CDTF">2020-01-28T13:37:54Z</dcterms:modified>
</cp:coreProperties>
</file>